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Računovodstvo OŠ Pokupsko\2024\Izvršenje financijskog plana\01.01.2024. - 30.06.2024\"/>
    </mc:Choice>
  </mc:AlternateContent>
  <xr:revisionPtr revIDLastSave="7" documentId="8_{0DD09115-6BD6-47D4-A61F-F96177DAEEF3}" xr6:coauthVersionLast="37" xr6:coauthVersionMax="37" xr10:uidLastSave="{017CBB16-6DE8-4F6F-9FFE-68FE530D8550}"/>
  <bookViews>
    <workbookView xWindow="0" yWindow="0" windowWidth="28800" windowHeight="11325" firstSheet="1" activeTab="5" xr2:uid="{00000000-000D-0000-FFFF-FFFF00000000}"/>
  </bookViews>
  <sheets>
    <sheet name="Izvještaj o izvršenju proračuna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Izvršenje po programskoj klasif" sheetId="7" r:id="rId6"/>
  </sheets>
  <definedNames>
    <definedName name="_xlnm.Print_Area" localSheetId="1">' Račun prihoda i rashoda'!#REF!</definedName>
    <definedName name="_xlnm.Print_Area" localSheetId="0">'Izvještaj o izvršenju proračuna'!$B$8:$K$24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8" l="1"/>
  <c r="K16" i="8"/>
  <c r="K15" i="8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16" i="5"/>
  <c r="F15" i="5"/>
  <c r="F14" i="5"/>
  <c r="F13" i="5"/>
  <c r="F12" i="5"/>
  <c r="F11" i="5"/>
  <c r="I21" i="1"/>
  <c r="I18" i="1"/>
  <c r="H22" i="1"/>
  <c r="G17" i="1"/>
  <c r="I17" i="1" s="1"/>
  <c r="G17" i="8"/>
  <c r="E423" i="3" l="1"/>
  <c r="D423" i="3"/>
  <c r="F423" i="3" s="1"/>
  <c r="E422" i="3"/>
  <c r="D422" i="3"/>
  <c r="F422" i="3" s="1"/>
  <c r="E421" i="3"/>
  <c r="D421" i="3"/>
  <c r="F421" i="3" s="1"/>
  <c r="F416" i="3"/>
  <c r="F415" i="3"/>
  <c r="F414" i="3"/>
  <c r="F411" i="3"/>
  <c r="F410" i="3"/>
  <c r="F409" i="3"/>
  <c r="F408" i="3"/>
  <c r="E407" i="3"/>
  <c r="D407" i="3"/>
  <c r="F406" i="3"/>
  <c r="E405" i="3"/>
  <c r="D405" i="3"/>
  <c r="F405" i="3" s="1"/>
  <c r="F404" i="3"/>
  <c r="F403" i="3"/>
  <c r="E402" i="3"/>
  <c r="E401" i="3" s="1"/>
  <c r="D402" i="3"/>
  <c r="F402" i="3" s="1"/>
  <c r="F400" i="3"/>
  <c r="F399" i="3"/>
  <c r="F398" i="3"/>
  <c r="F397" i="3"/>
  <c r="E396" i="3"/>
  <c r="D396" i="3"/>
  <c r="F396" i="3" s="1"/>
  <c r="F395" i="3"/>
  <c r="F394" i="3"/>
  <c r="E393" i="3"/>
  <c r="D393" i="3"/>
  <c r="F393" i="3" s="1"/>
  <c r="F392" i="3"/>
  <c r="F391" i="3"/>
  <c r="F390" i="3"/>
  <c r="F389" i="3"/>
  <c r="E388" i="3"/>
  <c r="D388" i="3"/>
  <c r="F388" i="3" s="1"/>
  <c r="F387" i="3"/>
  <c r="F386" i="3"/>
  <c r="F385" i="3"/>
  <c r="F384" i="3"/>
  <c r="E383" i="3"/>
  <c r="D383" i="3"/>
  <c r="F383" i="3" s="1"/>
  <c r="F382" i="3"/>
  <c r="F381" i="3"/>
  <c r="F380" i="3"/>
  <c r="F379" i="3"/>
  <c r="F378" i="3"/>
  <c r="F377" i="3"/>
  <c r="F376" i="3"/>
  <c r="F375" i="3"/>
  <c r="E374" i="3"/>
  <c r="D374" i="3"/>
  <c r="F374" i="3" s="1"/>
  <c r="F373" i="3"/>
  <c r="F372" i="3"/>
  <c r="F371" i="3"/>
  <c r="F370" i="3"/>
  <c r="E369" i="3"/>
  <c r="D369" i="3"/>
  <c r="F367" i="3"/>
  <c r="F366" i="3"/>
  <c r="F365" i="3"/>
  <c r="F364" i="3"/>
  <c r="F363" i="3"/>
  <c r="F362" i="3"/>
  <c r="E361" i="3"/>
  <c r="D361" i="3"/>
  <c r="F360" i="3"/>
  <c r="F359" i="3"/>
  <c r="F358" i="3"/>
  <c r="E357" i="3"/>
  <c r="D357" i="3"/>
  <c r="F357" i="3" s="1"/>
  <c r="F354" i="3"/>
  <c r="E353" i="3"/>
  <c r="D353" i="3"/>
  <c r="F353" i="3" s="1"/>
  <c r="F352" i="3"/>
  <c r="F351" i="3"/>
  <c r="E350" i="3"/>
  <c r="E349" i="3" s="1"/>
  <c r="D350" i="3"/>
  <c r="F350" i="3" s="1"/>
  <c r="F348" i="3"/>
  <c r="F347" i="3"/>
  <c r="F346" i="3"/>
  <c r="F345" i="3"/>
  <c r="E344" i="3"/>
  <c r="D344" i="3"/>
  <c r="F344" i="3" s="1"/>
  <c r="F343" i="3"/>
  <c r="F342" i="3"/>
  <c r="E341" i="3"/>
  <c r="D341" i="3"/>
  <c r="F341" i="3" s="1"/>
  <c r="F340" i="3"/>
  <c r="F339" i="3"/>
  <c r="F338" i="3"/>
  <c r="F337" i="3"/>
  <c r="E336" i="3"/>
  <c r="D336" i="3"/>
  <c r="F336" i="3" s="1"/>
  <c r="F335" i="3"/>
  <c r="F334" i="3"/>
  <c r="F333" i="3"/>
  <c r="F332" i="3"/>
  <c r="E331" i="3"/>
  <c r="D331" i="3"/>
  <c r="F331" i="3" s="1"/>
  <c r="F330" i="3"/>
  <c r="F329" i="3"/>
  <c r="F328" i="3"/>
  <c r="F327" i="3"/>
  <c r="F326" i="3"/>
  <c r="F325" i="3"/>
  <c r="F324" i="3"/>
  <c r="F323" i="3"/>
  <c r="E322" i="3"/>
  <c r="D322" i="3"/>
  <c r="F322" i="3" s="1"/>
  <c r="F321" i="3"/>
  <c r="F320" i="3"/>
  <c r="F319" i="3"/>
  <c r="F318" i="3"/>
  <c r="E317" i="3"/>
  <c r="D317" i="3"/>
  <c r="F317" i="3" s="1"/>
  <c r="F315" i="3"/>
  <c r="F314" i="3"/>
  <c r="F313" i="3"/>
  <c r="F312" i="3"/>
  <c r="F311" i="3"/>
  <c r="F310" i="3"/>
  <c r="E309" i="3"/>
  <c r="D309" i="3"/>
  <c r="F308" i="3"/>
  <c r="F307" i="3"/>
  <c r="F306" i="3"/>
  <c r="E305" i="3"/>
  <c r="E304" i="3" s="1"/>
  <c r="D305" i="3"/>
  <c r="F305" i="3" s="1"/>
  <c r="F301" i="3"/>
  <c r="F300" i="3"/>
  <c r="F299" i="3"/>
  <c r="F298" i="3"/>
  <c r="F297" i="3"/>
  <c r="E293" i="3"/>
  <c r="D293" i="3"/>
  <c r="F293" i="3" s="1"/>
  <c r="E292" i="3"/>
  <c r="D292" i="3"/>
  <c r="F292" i="3" s="1"/>
  <c r="F291" i="3"/>
  <c r="F290" i="3"/>
  <c r="F289" i="3"/>
  <c r="F288" i="3"/>
  <c r="F287" i="3"/>
  <c r="F286" i="3"/>
  <c r="F285" i="3"/>
  <c r="E284" i="3"/>
  <c r="D284" i="3"/>
  <c r="F284" i="3" s="1"/>
  <c r="F283" i="3"/>
  <c r="F282" i="3"/>
  <c r="F281" i="3"/>
  <c r="F280" i="3"/>
  <c r="F279" i="3"/>
  <c r="E278" i="3"/>
  <c r="D278" i="3"/>
  <c r="F278" i="3" s="1"/>
  <c r="F277" i="3"/>
  <c r="F276" i="3"/>
  <c r="F275" i="3"/>
  <c r="F274" i="3"/>
  <c r="E273" i="3"/>
  <c r="D273" i="3"/>
  <c r="F273" i="3" s="1"/>
  <c r="F272" i="3"/>
  <c r="F271" i="3"/>
  <c r="F270" i="3"/>
  <c r="E269" i="3"/>
  <c r="D269" i="3"/>
  <c r="F267" i="3"/>
  <c r="F266" i="3"/>
  <c r="F265" i="3"/>
  <c r="E264" i="3"/>
  <c r="D264" i="3"/>
  <c r="F263" i="3"/>
  <c r="F262" i="3"/>
  <c r="F261" i="3"/>
  <c r="F260" i="3"/>
  <c r="F259" i="3"/>
  <c r="E258" i="3"/>
  <c r="D258" i="3"/>
  <c r="F256" i="3"/>
  <c r="F255" i="3"/>
  <c r="F254" i="3"/>
  <c r="F253" i="3"/>
  <c r="E252" i="3"/>
  <c r="D252" i="3"/>
  <c r="F251" i="3"/>
  <c r="F250" i="3"/>
  <c r="E249" i="3"/>
  <c r="D249" i="3"/>
  <c r="F249" i="3" s="1"/>
  <c r="F248" i="3"/>
  <c r="F247" i="3"/>
  <c r="F246" i="3"/>
  <c r="E245" i="3"/>
  <c r="D245" i="3"/>
  <c r="F245" i="3" s="1"/>
  <c r="F244" i="3"/>
  <c r="F243" i="3"/>
  <c r="F242" i="3"/>
  <c r="E241" i="3"/>
  <c r="D241" i="3"/>
  <c r="F241" i="3" s="1"/>
  <c r="F240" i="3"/>
  <c r="F239" i="3"/>
  <c r="F238" i="3"/>
  <c r="F237" i="3"/>
  <c r="E236" i="3"/>
  <c r="D236" i="3"/>
  <c r="F236" i="3" s="1"/>
  <c r="F235" i="3"/>
  <c r="F234" i="3"/>
  <c r="E233" i="3"/>
  <c r="D233" i="3"/>
  <c r="F233" i="3" s="1"/>
  <c r="F232" i="3"/>
  <c r="F231" i="3"/>
  <c r="E230" i="3"/>
  <c r="D230" i="3"/>
  <c r="F230" i="3" s="1"/>
  <c r="F228" i="3"/>
  <c r="F227" i="3"/>
  <c r="F226" i="3"/>
  <c r="F225" i="3"/>
  <c r="E224" i="3"/>
  <c r="D224" i="3"/>
  <c r="F224" i="3" s="1"/>
  <c r="F223" i="3"/>
  <c r="F222" i="3"/>
  <c r="E221" i="3"/>
  <c r="D221" i="3"/>
  <c r="F221" i="3" s="1"/>
  <c r="F219" i="3"/>
  <c r="F218" i="3"/>
  <c r="F217" i="3"/>
  <c r="F216" i="3"/>
  <c r="E215" i="3"/>
  <c r="D215" i="3"/>
  <c r="F214" i="3"/>
  <c r="F213" i="3"/>
  <c r="F212" i="3"/>
  <c r="F211" i="3"/>
  <c r="F210" i="3"/>
  <c r="F209" i="3"/>
  <c r="F208" i="3"/>
  <c r="E207" i="3"/>
  <c r="D207" i="3"/>
  <c r="D201" i="3" s="1"/>
  <c r="F206" i="3"/>
  <c r="F205" i="3"/>
  <c r="F204" i="3"/>
  <c r="F203" i="3"/>
  <c r="E202" i="3"/>
  <c r="D202" i="3"/>
  <c r="F202" i="3" s="1"/>
  <c r="E201" i="3"/>
  <c r="F200" i="3"/>
  <c r="F199" i="3"/>
  <c r="F198" i="3"/>
  <c r="F197" i="3"/>
  <c r="F196" i="3"/>
  <c r="F195" i="3"/>
  <c r="F194" i="3"/>
  <c r="E193" i="3"/>
  <c r="D193" i="3"/>
  <c r="F192" i="3"/>
  <c r="F191" i="3"/>
  <c r="F190" i="3"/>
  <c r="F189" i="3"/>
  <c r="F188" i="3"/>
  <c r="F187" i="3"/>
  <c r="F186" i="3"/>
  <c r="F185" i="3"/>
  <c r="F184" i="3"/>
  <c r="F183" i="3"/>
  <c r="E182" i="3"/>
  <c r="D182" i="3"/>
  <c r="F181" i="3"/>
  <c r="F180" i="3"/>
  <c r="F179" i="3"/>
  <c r="F178" i="3"/>
  <c r="F177" i="3"/>
  <c r="F176" i="3"/>
  <c r="F175" i="3"/>
  <c r="E174" i="3"/>
  <c r="D174" i="3"/>
  <c r="F173" i="3"/>
  <c r="F172" i="3"/>
  <c r="F171" i="3"/>
  <c r="F170" i="3"/>
  <c r="E169" i="3"/>
  <c r="D169" i="3"/>
  <c r="F167" i="3"/>
  <c r="F166" i="3"/>
  <c r="F165" i="3"/>
  <c r="E164" i="3"/>
  <c r="D164" i="3"/>
  <c r="F164" i="3" s="1"/>
  <c r="F163" i="3"/>
  <c r="F162" i="3"/>
  <c r="F161" i="3"/>
  <c r="F160" i="3"/>
  <c r="F159" i="3"/>
  <c r="E158" i="3"/>
  <c r="D158" i="3"/>
  <c r="E157" i="3"/>
  <c r="F155" i="3"/>
  <c r="F154" i="3"/>
  <c r="F153" i="3"/>
  <c r="F152" i="3"/>
  <c r="F151" i="3"/>
  <c r="F150" i="3"/>
  <c r="F149" i="3"/>
  <c r="F148" i="3"/>
  <c r="F147" i="3"/>
  <c r="F146" i="3"/>
  <c r="E145" i="3"/>
  <c r="E144" i="3" s="1"/>
  <c r="D145" i="3"/>
  <c r="F145" i="3" s="1"/>
  <c r="F143" i="3"/>
  <c r="F142" i="3"/>
  <c r="F141" i="3"/>
  <c r="F140" i="3"/>
  <c r="E139" i="3"/>
  <c r="E138" i="3" s="1"/>
  <c r="D139" i="3"/>
  <c r="F137" i="3"/>
  <c r="F136" i="3"/>
  <c r="F135" i="3"/>
  <c r="F134" i="3"/>
  <c r="E133" i="3"/>
  <c r="D133" i="3"/>
  <c r="F133" i="3" s="1"/>
  <c r="F132" i="3"/>
  <c r="F131" i="3"/>
  <c r="E130" i="3"/>
  <c r="D130" i="3"/>
  <c r="F128" i="3"/>
  <c r="F127" i="3"/>
  <c r="F126" i="3"/>
  <c r="E125" i="3"/>
  <c r="D125" i="3"/>
  <c r="F125" i="3" s="1"/>
  <c r="F124" i="3"/>
  <c r="F123" i="3"/>
  <c r="F122" i="3"/>
  <c r="F121" i="3"/>
  <c r="F120" i="3"/>
  <c r="F119" i="3"/>
  <c r="F118" i="3"/>
  <c r="E117" i="3"/>
  <c r="D117" i="3"/>
  <c r="F116" i="3"/>
  <c r="F115" i="3"/>
  <c r="F114" i="3"/>
  <c r="F113" i="3"/>
  <c r="E112" i="3"/>
  <c r="D112" i="3"/>
  <c r="F110" i="3"/>
  <c r="F109" i="3"/>
  <c r="F108" i="3"/>
  <c r="F107" i="3"/>
  <c r="F106" i="3"/>
  <c r="F105" i="3"/>
  <c r="F104" i="3"/>
  <c r="E103" i="3"/>
  <c r="D103" i="3"/>
  <c r="F103" i="3" s="1"/>
  <c r="F102" i="3"/>
  <c r="F101" i="3"/>
  <c r="F100" i="3"/>
  <c r="F99" i="3"/>
  <c r="F98" i="3"/>
  <c r="F97" i="3"/>
  <c r="E96" i="3"/>
  <c r="D96" i="3"/>
  <c r="F96" i="3" s="1"/>
  <c r="F95" i="3"/>
  <c r="F94" i="3"/>
  <c r="F93" i="3"/>
  <c r="F92" i="3"/>
  <c r="F91" i="3"/>
  <c r="F90" i="3"/>
  <c r="F89" i="3"/>
  <c r="E88" i="3"/>
  <c r="E87" i="3" s="1"/>
  <c r="D88" i="3"/>
  <c r="D87" i="3" s="1"/>
  <c r="F87" i="3" s="1"/>
  <c r="F86" i="3"/>
  <c r="F85" i="3"/>
  <c r="F84" i="3"/>
  <c r="F83" i="3"/>
  <c r="E82" i="3"/>
  <c r="D82" i="3"/>
  <c r="F82" i="3" s="1"/>
  <c r="F81" i="3"/>
  <c r="F80" i="3"/>
  <c r="E79" i="3"/>
  <c r="D79" i="3"/>
  <c r="F79" i="3" s="1"/>
  <c r="F78" i="3"/>
  <c r="F77" i="3"/>
  <c r="E76" i="3"/>
  <c r="D76" i="3"/>
  <c r="F76" i="3" s="1"/>
  <c r="F75" i="3"/>
  <c r="F74" i="3"/>
  <c r="E73" i="3"/>
  <c r="F73" i="3" s="1"/>
  <c r="D73" i="3"/>
  <c r="F72" i="3"/>
  <c r="F71" i="3"/>
  <c r="E70" i="3"/>
  <c r="D70" i="3"/>
  <c r="F70" i="3" s="1"/>
  <c r="F69" i="3"/>
  <c r="F68" i="3"/>
  <c r="E67" i="3"/>
  <c r="D67" i="3"/>
  <c r="F67" i="3" s="1"/>
  <c r="F66" i="3"/>
  <c r="F65" i="3"/>
  <c r="E64" i="3"/>
  <c r="D64" i="3"/>
  <c r="F63" i="3"/>
  <c r="F62" i="3"/>
  <c r="F61" i="3"/>
  <c r="F60" i="3"/>
  <c r="E59" i="3"/>
  <c r="D59" i="3"/>
  <c r="F59" i="3" s="1"/>
  <c r="F58" i="3"/>
  <c r="F57" i="3"/>
  <c r="E56" i="3"/>
  <c r="D56" i="3"/>
  <c r="F56" i="3" s="1"/>
  <c r="F54" i="3"/>
  <c r="F53" i="3"/>
  <c r="F52" i="3"/>
  <c r="F51" i="3"/>
  <c r="E50" i="3"/>
  <c r="E49" i="3" s="1"/>
  <c r="D50" i="3"/>
  <c r="D49" i="3" s="1"/>
  <c r="F49" i="3" s="1"/>
  <c r="F48" i="3"/>
  <c r="F47" i="3"/>
  <c r="F46" i="3"/>
  <c r="E45" i="3"/>
  <c r="D45" i="3"/>
  <c r="F44" i="3"/>
  <c r="F43" i="3"/>
  <c r="E42" i="3"/>
  <c r="D42" i="3"/>
  <c r="F42" i="3" s="1"/>
  <c r="F41" i="3"/>
  <c r="F40" i="3"/>
  <c r="F39" i="3"/>
  <c r="F38" i="3"/>
  <c r="F37" i="3"/>
  <c r="F36" i="3"/>
  <c r="F35" i="3"/>
  <c r="E34" i="3"/>
  <c r="D34" i="3"/>
  <c r="F34" i="3" s="1"/>
  <c r="F33" i="3"/>
  <c r="F32" i="3"/>
  <c r="F31" i="3"/>
  <c r="F30" i="3"/>
  <c r="F29" i="3"/>
  <c r="E28" i="3"/>
  <c r="D28" i="3"/>
  <c r="F28" i="3" s="1"/>
  <c r="F27" i="3"/>
  <c r="F26" i="3"/>
  <c r="F25" i="3"/>
  <c r="F24" i="3"/>
  <c r="F23" i="3"/>
  <c r="E22" i="3"/>
  <c r="D22" i="3"/>
  <c r="F22" i="3" s="1"/>
  <c r="F21" i="3"/>
  <c r="F20" i="3"/>
  <c r="F19" i="3"/>
  <c r="F18" i="3"/>
  <c r="F17" i="3"/>
  <c r="F16" i="3"/>
  <c r="F15" i="3"/>
  <c r="F14" i="3"/>
  <c r="E13" i="3"/>
  <c r="D13" i="3"/>
  <c r="F13" i="3" s="1"/>
  <c r="D111" i="3" l="1"/>
  <c r="F111" i="3" s="1"/>
  <c r="D356" i="3"/>
  <c r="F356" i="3" s="1"/>
  <c r="D157" i="3"/>
  <c r="F174" i="3"/>
  <c r="F252" i="3"/>
  <c r="D401" i="3"/>
  <c r="F401" i="3" s="1"/>
  <c r="F182" i="3"/>
  <c r="F264" i="3"/>
  <c r="F407" i="3"/>
  <c r="F158" i="3"/>
  <c r="F201" i="3"/>
  <c r="E220" i="3"/>
  <c r="D268" i="3"/>
  <c r="F268" i="3" s="1"/>
  <c r="D368" i="3"/>
  <c r="F368" i="3" s="1"/>
  <c r="F139" i="3"/>
  <c r="E229" i="3"/>
  <c r="F369" i="3"/>
  <c r="E257" i="3"/>
  <c r="F50" i="3"/>
  <c r="D55" i="3"/>
  <c r="E129" i="3"/>
  <c r="D168" i="3"/>
  <c r="D257" i="3"/>
  <c r="F215" i="3"/>
  <c r="D229" i="3"/>
  <c r="D129" i="3"/>
  <c r="E268" i="3"/>
  <c r="D304" i="3"/>
  <c r="D316" i="3"/>
  <c r="E168" i="3"/>
  <c r="F130" i="3"/>
  <c r="E316" i="3"/>
  <c r="E303" i="3" s="1"/>
  <c r="E12" i="3"/>
  <c r="E111" i="3"/>
  <c r="D144" i="3"/>
  <c r="F144" i="3" s="1"/>
  <c r="D349" i="3"/>
  <c r="F349" i="3" s="1"/>
  <c r="E356" i="3"/>
  <c r="E368" i="3"/>
  <c r="D12" i="3"/>
  <c r="F12" i="3" s="1"/>
  <c r="E55" i="3"/>
  <c r="D138" i="3"/>
  <c r="F193" i="3"/>
  <c r="F157" i="3"/>
  <c r="F117" i="3"/>
  <c r="F64" i="3"/>
  <c r="F88" i="3"/>
  <c r="F112" i="3"/>
  <c r="D220" i="3"/>
  <c r="F220" i="3" s="1"/>
  <c r="F258" i="3"/>
  <c r="F309" i="3"/>
  <c r="F361" i="3"/>
  <c r="F45" i="3"/>
  <c r="F207" i="3"/>
  <c r="F269" i="3"/>
  <c r="F169" i="3"/>
  <c r="D355" i="3" l="1"/>
  <c r="F129" i="3"/>
  <c r="D303" i="3"/>
  <c r="F303" i="3" s="1"/>
  <c r="E156" i="3"/>
  <c r="E294" i="3" s="1"/>
  <c r="F229" i="3"/>
  <c r="E11" i="3"/>
  <c r="E417" i="3" s="1"/>
  <c r="F304" i="3"/>
  <c r="D11" i="3"/>
  <c r="D156" i="3"/>
  <c r="D294" i="3" s="1"/>
  <c r="F257" i="3"/>
  <c r="F168" i="3"/>
  <c r="E355" i="3"/>
  <c r="E412" i="3" s="1"/>
  <c r="F316" i="3"/>
  <c r="F138" i="3"/>
  <c r="F55" i="3"/>
  <c r="F11" i="3"/>
  <c r="E418" i="3"/>
  <c r="E296" i="3"/>
  <c r="F156" i="3" l="1"/>
  <c r="E295" i="3"/>
  <c r="D412" i="3"/>
  <c r="F412" i="3" s="1"/>
  <c r="D417" i="3"/>
  <c r="D295" i="3"/>
  <c r="D413" i="3"/>
  <c r="E413" i="3"/>
  <c r="E420" i="3"/>
  <c r="F355" i="3"/>
  <c r="F417" i="3"/>
  <c r="F413" i="3"/>
  <c r="E419" i="3"/>
  <c r="F294" i="3"/>
  <c r="D418" i="3"/>
  <c r="D296" i="3"/>
  <c r="F296" i="3" s="1"/>
  <c r="F295" i="3" l="1"/>
  <c r="D420" i="3"/>
  <c r="F420" i="3" s="1"/>
  <c r="F418" i="3"/>
  <c r="D419" i="3"/>
  <c r="F419" i="3" s="1"/>
  <c r="M19" i="6" l="1"/>
  <c r="M18" i="6" s="1"/>
  <c r="M17" i="6" s="1"/>
  <c r="M15" i="6" s="1"/>
  <c r="M21" i="6" s="1"/>
  <c r="I16" i="8"/>
  <c r="I15" i="8" s="1"/>
  <c r="G16" i="8"/>
  <c r="G15" i="8" s="1"/>
  <c r="D16" i="5"/>
  <c r="E16" i="5"/>
  <c r="D23" i="5"/>
  <c r="G19" i="1"/>
  <c r="G20" i="1" s="1"/>
  <c r="I20" i="1" s="1"/>
  <c r="H19" i="1" l="1"/>
  <c r="I19" i="1" s="1"/>
  <c r="G22" i="1" l="1"/>
  <c r="I22" i="1" s="1"/>
  <c r="H23" i="1"/>
  <c r="G23" i="1" l="1"/>
  <c r="I23" i="1" s="1"/>
</calcChain>
</file>

<file path=xl/sharedStrings.xml><?xml version="1.0" encoding="utf-8"?>
<sst xmlns="http://schemas.openxmlformats.org/spreadsheetml/2006/main" count="1850" uniqueCount="1353">
  <si>
    <t>PRIHODI UKUPNO</t>
  </si>
  <si>
    <t>RASHODI UKUPNO</t>
  </si>
  <si>
    <t>RAZLIKA - VIŠAK / MANJAK</t>
  </si>
  <si>
    <t>BROJČANA OZNAKA I NAZIV</t>
  </si>
  <si>
    <t>I. OPĆI DIO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</si>
  <si>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</si>
  <si>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</si>
  <si>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</si>
  <si>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</si>
  <si>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</si>
  <si>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Tekuće pomoći od inozemnih vlada</t>
  </si>
  <si>
    <t>Prihodi od prodaje proizvoda i robe</t>
  </si>
  <si>
    <t>Stambeni objekti</t>
  </si>
  <si>
    <t>Plaće za redovan rad</t>
  </si>
  <si>
    <t>Službena putovanja</t>
  </si>
  <si>
    <t>Zemljište</t>
  </si>
  <si>
    <t>6=5/2*100</t>
  </si>
  <si>
    <t>SAŽETAK  RAČUNA PRIHODA I RASHODA I RAČUNA FINANCIRANJA</t>
  </si>
  <si>
    <t>SAŽETAK RAČUNA PRIHODA I RASHODA</t>
  </si>
  <si>
    <t>Prihodi i rashodi poslovanja</t>
  </si>
  <si>
    <t xml:space="preserve">PRIHODI POSLOVANJA (šifre 61+62+63+64+65+66+67+68) </t>
  </si>
  <si>
    <t>6</t>
  </si>
  <si>
    <t>Prihodi od poreza (šifre 611+612+613+614+615+616)</t>
  </si>
  <si>
    <t>61</t>
  </si>
  <si>
    <t>Porez i prirez na dohodak (šifre 6111 do 6116 - 6117 - 6119)</t>
  </si>
  <si>
    <t>611</t>
  </si>
  <si>
    <t>Porez i prirez na dohodak od nesamostalnog rada</t>
  </si>
  <si>
    <t>6111</t>
  </si>
  <si>
    <t>Porez i prirez na dohodak od samostalnih djelatnosti</t>
  </si>
  <si>
    <t>6112</t>
  </si>
  <si>
    <t>Porez i prirez na dohodak od imovine i imovinskih prava</t>
  </si>
  <si>
    <t>6113</t>
  </si>
  <si>
    <t>Porez i prirez na dohodak od kapitala</t>
  </si>
  <si>
    <t>6114</t>
  </si>
  <si>
    <t>Porez i prirez na dohodak po godišnjoj prijavi</t>
  </si>
  <si>
    <t>6115</t>
  </si>
  <si>
    <t xml:space="preserve">Porez i prirez na dohodak utvrđen u postupku nadzora za prethodne godine </t>
  </si>
  <si>
    <t>6116</t>
  </si>
  <si>
    <t>Povrat poreza i prireza na dohodak po godišnjoj prijavi</t>
  </si>
  <si>
    <t>6117</t>
  </si>
  <si>
    <t>Povrat više ostvarenog poreza na dohodak za decentralizirane funkcije</t>
  </si>
  <si>
    <t>6119</t>
  </si>
  <si>
    <t>Porez na dobit (šifre 6121 do 6124 - 6125)</t>
  </si>
  <si>
    <t>612</t>
  </si>
  <si>
    <t>Porez na dobit od poduzetnika</t>
  </si>
  <si>
    <t>6121</t>
  </si>
  <si>
    <t>Porez na dobit po odbitku na naknade za korištenje prava i za usluge</t>
  </si>
  <si>
    <t>6122</t>
  </si>
  <si>
    <t>Porez na dobit po odbitku na kamate, dividende i udjele u dobiti</t>
  </si>
  <si>
    <t>6123</t>
  </si>
  <si>
    <t>Porez na dobit po godišnjoj prijavi</t>
  </si>
  <si>
    <t>6124</t>
  </si>
  <si>
    <t>Povrat poreza na dobit po godišnjoj prijavi</t>
  </si>
  <si>
    <t>6125</t>
  </si>
  <si>
    <t>Porezi na imovinu (šifre 6131 do 6135)</t>
  </si>
  <si>
    <t>613</t>
  </si>
  <si>
    <t>Stalni porezi na nepokretnu imovinu</t>
  </si>
  <si>
    <t>6131</t>
  </si>
  <si>
    <t>Porez na nasljedstva i darove</t>
  </si>
  <si>
    <t>6132</t>
  </si>
  <si>
    <t>Porez na kapitalne i financijske transakcije</t>
  </si>
  <si>
    <t>6133</t>
  </si>
  <si>
    <t>Povremeni porezi na imovinu</t>
  </si>
  <si>
    <t>6134</t>
  </si>
  <si>
    <t>Ostali stalni porezi na imovinu</t>
  </si>
  <si>
    <t>6135</t>
  </si>
  <si>
    <t xml:space="preserve">Porezi na robu i usluge (šifre 6141 do 6148) </t>
  </si>
  <si>
    <t>614</t>
  </si>
  <si>
    <t>Porez na dodanu vrijednost</t>
  </si>
  <si>
    <t>6141</t>
  </si>
  <si>
    <t>Porez na promet</t>
  </si>
  <si>
    <t>6142</t>
  </si>
  <si>
    <t xml:space="preserve">Posebni porezi i trošarine </t>
  </si>
  <si>
    <t>6143</t>
  </si>
  <si>
    <t>Porezi na korištenje dobara ili izvođenje aktivnosti</t>
  </si>
  <si>
    <t>6145</t>
  </si>
  <si>
    <t>Ostali porezi na robu i usluge</t>
  </si>
  <si>
    <t>6146</t>
  </si>
  <si>
    <t>Porez na dobitke od igara na sreću i ostali porezi od igara na sreću</t>
  </si>
  <si>
    <t>6147</t>
  </si>
  <si>
    <t>Naknade za priređivanje igara na sreću</t>
  </si>
  <si>
    <t>6148</t>
  </si>
  <si>
    <t>Porezi na međunarodnu trgovinu i transakcije (šifre 6151+6152)</t>
  </si>
  <si>
    <t>615</t>
  </si>
  <si>
    <t>Carine i carinske pristojbe</t>
  </si>
  <si>
    <t>6151</t>
  </si>
  <si>
    <t>Ostali porezi na međunarodnu trgovinu i transakcije</t>
  </si>
  <si>
    <t>6152</t>
  </si>
  <si>
    <t>Ostali prihodi od poreza (šifre 6161 do 6163)</t>
  </si>
  <si>
    <t>616</t>
  </si>
  <si>
    <t>Ostali prihodi od poreza koje plaćaju pravne osobe</t>
  </si>
  <si>
    <t>6161</t>
  </si>
  <si>
    <t>Ostali prihodi od poreza koje plaćaju fizičke osobe</t>
  </si>
  <si>
    <t>6162</t>
  </si>
  <si>
    <t>Ostali neraspoređeni prihodi od poreza</t>
  </si>
  <si>
    <t>6163</t>
  </si>
  <si>
    <t>Doprinosi (šifre 621+622+623)</t>
  </si>
  <si>
    <t>62</t>
  </si>
  <si>
    <t xml:space="preserve">Doprinosi za zdravstveno osiguranje (šifre 6211+6212) </t>
  </si>
  <si>
    <t>621</t>
  </si>
  <si>
    <t xml:space="preserve">Doprinosi za obvezno zdravstveno osiguranje </t>
  </si>
  <si>
    <t>6211</t>
  </si>
  <si>
    <t>Doprinosi za obvezno zdravstveno osiguranje za slučaj ozljede na radu</t>
  </si>
  <si>
    <t>6212</t>
  </si>
  <si>
    <t>Doprinosi za mirovinsko osiguranje</t>
  </si>
  <si>
    <t>622</t>
  </si>
  <si>
    <t>Doprinosi za zapošljavanje</t>
  </si>
  <si>
    <t>623</t>
  </si>
  <si>
    <t>Pomoći iz inozemstva i od subjekata unutar općeg proračuna (šifre 631+632+633+634+635+636+637+638+639)</t>
  </si>
  <si>
    <t>63</t>
  </si>
  <si>
    <t>Pomoći od inozemnih vlada (šifre 6311+6312)</t>
  </si>
  <si>
    <t>631</t>
  </si>
  <si>
    <t>6311</t>
  </si>
  <si>
    <t>Kapitalne pomoći od inozemnih vlada</t>
  </si>
  <si>
    <t>6312</t>
  </si>
  <si>
    <t>Pomoći od međunarodnih organizacija te institucija i tijela EU (šifre 6321 do 6324)</t>
  </si>
  <si>
    <t>632</t>
  </si>
  <si>
    <t>Tekuće pomoći od međunarodnih organizacija</t>
  </si>
  <si>
    <t>6321</t>
  </si>
  <si>
    <t>Kapitalne pomoći od međunarodnih organizacija</t>
  </si>
  <si>
    <t>6322</t>
  </si>
  <si>
    <t>Tekuće pomoći od institucija i tijela EU</t>
  </si>
  <si>
    <t>6323</t>
  </si>
  <si>
    <t>Kapitalne pomoći od institucija i tijela EU</t>
  </si>
  <si>
    <t>6324</t>
  </si>
  <si>
    <t>Pomoći proračunu iz drugih proračuna i izvanproračunskim korisnicima (šifre 6331+6332)</t>
  </si>
  <si>
    <t>633</t>
  </si>
  <si>
    <t>Tekuće pomoći proračunu iz drugih proračuna i izvanproračunskim korisnicima</t>
  </si>
  <si>
    <t>6331</t>
  </si>
  <si>
    <t>Kapitalne pomoći proračunu iz drugih proračuna i izvanproračunskim korisnicima</t>
  </si>
  <si>
    <t>6332</t>
  </si>
  <si>
    <t>Pomoći od izvanproračunskih korisnika (šifre 6341+6342)</t>
  </si>
  <si>
    <t>634</t>
  </si>
  <si>
    <t>Tekuće pomoći od izvanproračunskih korisnika</t>
  </si>
  <si>
    <t>6341</t>
  </si>
  <si>
    <t xml:space="preserve">Kapitalne pomoći od izvanproračunskih korisnika </t>
  </si>
  <si>
    <t>6342</t>
  </si>
  <si>
    <t>Pomoći izravnanja za decentralizirane funkcije (šifre 6351+6352)</t>
  </si>
  <si>
    <t>635</t>
  </si>
  <si>
    <t>Tekuće pomoći izravnanja za decentralizirane funkcije</t>
  </si>
  <si>
    <t>6351</t>
  </si>
  <si>
    <t>Kapitalne pomoći izravnanja za decentralizirane funkcije</t>
  </si>
  <si>
    <t>6352</t>
  </si>
  <si>
    <t>636</t>
  </si>
  <si>
    <t>Pomoći proračunskim korisnicima iz proračuna koji im nije nadležan (šifre 6361+6362)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</si>
  <si>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</si>
  <si>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</si>
  <si>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</si>
  <si>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</si>
  <si>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637</t>
  </si>
  <si>
    <t>Pomoći unutar općeg proračuna temeljem protestiranih jamstava (šifra 6371+6372)</t>
  </si>
  <si>
    <t>6371</t>
  </si>
  <si>
    <t>Pomoći primljene unutar općeg proračuna po protestiranim jamstvima</t>
  </si>
  <si>
    <t>6372</t>
  </si>
  <si>
    <t>Povrat pomoći danih unutar općeg proračuna po protestiranim jamstvima</t>
  </si>
  <si>
    <t>638</t>
  </si>
  <si>
    <t>Pomoći temeljem prijenosa  EU sredstava (šifre 6381+6382)</t>
  </si>
  <si>
    <t>6381</t>
  </si>
  <si>
    <t>Tekuće pomoći temeljem prijenosa  EU sredstava</t>
  </si>
  <si>
    <t>6382</t>
  </si>
  <si>
    <t>Kapitalne pomoći temeljem prijenosa  EU sredstava</t>
  </si>
  <si>
    <t>639</t>
  </si>
  <si>
    <t>Prijenosi između proračunskih korisnika istog proračuna (šifre 6391 do 6394)</t>
  </si>
  <si>
    <t>Tekući prijenosi između proračunskih korisnika istog proračuna</t>
  </si>
  <si>
    <t>6391</t>
  </si>
  <si>
    <t>Kapitalni prijenosi između proračunskih korisnika istog proračuna</t>
  </si>
  <si>
    <t>6392</t>
  </si>
  <si>
    <t>Tekući prijenosi između proračunskih korisnika istog proračuna temeljem prijenosa EU sredstava</t>
  </si>
  <si>
    <t>6393</t>
  </si>
  <si>
    <t>Kapitalni prijenosi između proračunskih korisnika istog proračuna temeljem prijenosa EU sredstava</t>
  </si>
  <si>
    <t>6394</t>
  </si>
  <si>
    <t>Prihodi od imovine (šifre 641+642+643)</t>
  </si>
  <si>
    <t>64</t>
  </si>
  <si>
    <t xml:space="preserve">Prihodi od financijske imovine (šifre 6412 do 6419) </t>
  </si>
  <si>
    <t>641</t>
  </si>
  <si>
    <t>Prihodi od kamata po vrijednosnim papirima</t>
  </si>
  <si>
    <t>6412</t>
  </si>
  <si>
    <t>Kamate na oročena sredstva i depozite po viđenju</t>
  </si>
  <si>
    <t>6413</t>
  </si>
  <si>
    <t xml:space="preserve">Prihodi od zateznih kamata </t>
  </si>
  <si>
    <t>6414</t>
  </si>
  <si>
    <t>Prihodi od pozitivnih tečajnih razlika i razlika zbog primjene valutne klauzule</t>
  </si>
  <si>
    <t>6415</t>
  </si>
  <si>
    <t>Prihodi od dividendi</t>
  </si>
  <si>
    <t>6416</t>
  </si>
  <si>
    <t>Prihodi iz dobiti trgovačkih društava, kreditnih i ostalih financijskih institucija po posebnim propisima</t>
  </si>
  <si>
    <t>6417</t>
  </si>
  <si>
    <t>Ostali prihodi od financijske imovine</t>
  </si>
  <si>
    <t>6419</t>
  </si>
  <si>
    <t>Prihodi od nefinancijske imovine (šifre 6421 do 6429)</t>
  </si>
  <si>
    <t>642</t>
  </si>
  <si>
    <t>Naknade za koncesije</t>
  </si>
  <si>
    <t>6421</t>
  </si>
  <si>
    <t>Prihodi od zakupa i iznajmljivanja imovine</t>
  </si>
  <si>
    <t>6422</t>
  </si>
  <si>
    <t>Naknada za korištenje nefinancijske imovine</t>
  </si>
  <si>
    <t>6423</t>
  </si>
  <si>
    <t>Naknade za ceste</t>
  </si>
  <si>
    <t>6424</t>
  </si>
  <si>
    <t>6425</t>
  </si>
  <si>
    <t>Prihodi od prodaje kratkotrajne nefinancijske imovine</t>
  </si>
  <si>
    <t>Ostali prihodi od nefinancijske imovine</t>
  </si>
  <si>
    <t>6429</t>
  </si>
  <si>
    <t>Prihodi od kamata na dane zajmove (šifre 6431 do 6437)</t>
  </si>
  <si>
    <t>643</t>
  </si>
  <si>
    <t>Prihodi od kamata na dane zajmove međunarodnim organizacijama, institucijama i tijelima EU te inozemnim vladama</t>
  </si>
  <si>
    <t>6431</t>
  </si>
  <si>
    <t>Prihodi od kamata na dane zajmove neprofitnim organizacijama, građanima i kućanstvima</t>
  </si>
  <si>
    <t>6432</t>
  </si>
  <si>
    <t>Prihodi od kamata na dane zajmove kreditnim i ostalim financijskim institucijama u javnom sektoru</t>
  </si>
  <si>
    <t>6433</t>
  </si>
  <si>
    <t>Prihodi od kamata na dane zajmove trgovačkim društvima u javnom sektoru</t>
  </si>
  <si>
    <t>6434</t>
  </si>
  <si>
    <t>Prihodi od kamata na dane zajmove kreditnim i ostalim financijskim institucijama izvan javnog sektora</t>
  </si>
  <si>
    <t>6435</t>
  </si>
  <si>
    <t>Prihodi od kamata na dane zajmove trgovačkim društvima i obrtnicima izvan javnog sektora</t>
  </si>
  <si>
    <t>6436</t>
  </si>
  <si>
    <t>Prihodi od kamata na dane zajmove drugim razinama vlasti</t>
  </si>
  <si>
    <t>6437</t>
  </si>
  <si>
    <t>Prihodi od upravnih i administrativnih pristojbi, pristojbi po posebnim propisima i naknada (šifre 651+652+653)</t>
  </si>
  <si>
    <t>65</t>
  </si>
  <si>
    <t>Upravne i administrativne pristojbe (šifre 6511 do 6514)</t>
  </si>
  <si>
    <t>651</t>
  </si>
  <si>
    <t>Državne upravne i sudske pristojbe</t>
  </si>
  <si>
    <t>6511</t>
  </si>
  <si>
    <t>Županijske, gradske i općinske pristojbe i naknade</t>
  </si>
  <si>
    <t>6512</t>
  </si>
  <si>
    <t>Ostale upravne pristojbe i naknade</t>
  </si>
  <si>
    <t>6513</t>
  </si>
  <si>
    <t>Ostale pristojbe i naknade</t>
  </si>
  <si>
    <t>6514</t>
  </si>
  <si>
    <t>Prihodi po posebnim propisima (šifre 6521 do 6528)</t>
  </si>
  <si>
    <t>652</t>
  </si>
  <si>
    <t>Prihodi državne uprave</t>
  </si>
  <si>
    <t>6521</t>
  </si>
  <si>
    <t>Prihodi vodnog gospodarstva</t>
  </si>
  <si>
    <t>6522</t>
  </si>
  <si>
    <t>Doprinosi za šume</t>
  </si>
  <si>
    <t>6524</t>
  </si>
  <si>
    <t>Mjesni samodoprinos</t>
  </si>
  <si>
    <t>6525</t>
  </si>
  <si>
    <t>Ostali nespomenuti prihodi</t>
  </si>
  <si>
    <t>6526</t>
  </si>
  <si>
    <t>Naknade od financijske imovine</t>
  </si>
  <si>
    <t>6527</t>
  </si>
  <si>
    <t>6528</t>
  </si>
  <si>
    <t>Prihodi od novčane naknade poslodavca zbog nezapošljavanja osoba s invaliditetom</t>
  </si>
  <si>
    <t>Komunalni doprinosi i naknade (šifre 6531 do 6533)</t>
  </si>
  <si>
    <t>653</t>
  </si>
  <si>
    <t>Komunalni doprinosi</t>
  </si>
  <si>
    <t>6531</t>
  </si>
  <si>
    <t>Komunalne naknade</t>
  </si>
  <si>
    <t>6532</t>
  </si>
  <si>
    <t>Naknade za priključak</t>
  </si>
  <si>
    <t>6533</t>
  </si>
  <si>
    <t>Prihodi od prodaje proizvoda i robe te pruženih usluga, prihodi od donacija te povrati po protestiranim jamstvima (šifre 661+663)</t>
  </si>
  <si>
    <t>66</t>
  </si>
  <si>
    <t>Prihodi od prodaje proizvoda i robe te pruženih usluga (šifre 6614+6615)</t>
  </si>
  <si>
    <t>661</t>
  </si>
  <si>
    <t>6614</t>
  </si>
  <si>
    <t>Prihodi od pruženih usluga</t>
  </si>
  <si>
    <t>6615</t>
  </si>
  <si>
    <t>Donacije od pravnih i fizičkih osoba izvan općeg proračuna i povrat donacija po protestiranim jamstvima (šifre 6631 do 6634)</t>
  </si>
  <si>
    <t>663</t>
  </si>
  <si>
    <t>Tekuće donacije</t>
  </si>
  <si>
    <t>6631</t>
  </si>
  <si>
    <t>Kapitalne donacije</t>
  </si>
  <si>
    <t>6632</t>
  </si>
  <si>
    <t>6633</t>
  </si>
  <si>
    <t>Povrat donacija danih neprofitnim organizacijama, građanima i kućanstvima u tuzemstvu po protestiranim jamstvima</t>
  </si>
  <si>
    <t>6634</t>
  </si>
  <si>
    <t>Povrat kapitalnih pomoći danih trgovačkim društvima i obrtnicima po protestiranim jamstvima</t>
  </si>
  <si>
    <t>Prihodi iz nadležnog proračuna i od HZZO-a na temelju ugovornih obveza (šifre 671+673)</t>
  </si>
  <si>
    <t>67</t>
  </si>
  <si>
    <t>Prihodi iz nadležnog proračuna za financiranje redovne djelatnosti proračunskih korisnika (šifre 6711 do 6714)</t>
  </si>
  <si>
    <t>671</t>
  </si>
  <si>
    <t>Prihodi iz  nadležnog proračuna za financiranje rashoda poslovanja</t>
  </si>
  <si>
    <t>6711</t>
  </si>
  <si>
    <t>Prihodi iz nadležnog proračuna za financiranje rashoda za nabavu nefinancijske imovine</t>
  </si>
  <si>
    <t>6712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</si>
  <si>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</si>
  <si>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</si>
  <si>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</si>
  <si>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</si>
  <si>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(šifre 681+683)</t>
  </si>
  <si>
    <t>68</t>
  </si>
  <si>
    <t>Kazne i upravne mjere (šifre 6811 do 6819)</t>
  </si>
  <si>
    <t>681</t>
  </si>
  <si>
    <t>Kazne za carinske prekršaje</t>
  </si>
  <si>
    <t>6811</t>
  </si>
  <si>
    <t>Kazne za devizne prekršaje</t>
  </si>
  <si>
    <t>6812</t>
  </si>
  <si>
    <t>Kazne za porezne prekršaje</t>
  </si>
  <si>
    <t>6813</t>
  </si>
  <si>
    <t>Kazne za prekršaje trgovačkih društava - privredne prijestupe</t>
  </si>
  <si>
    <t>6814</t>
  </si>
  <si>
    <r>
      <t>Kazne za prometne i ostale prekršaje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u nadležnosti MUP-a</t>
    </r>
  </si>
  <si>
    <t>6815</t>
  </si>
  <si>
    <t>Kazne i druge mjere u kaznenom postupku</t>
  </si>
  <si>
    <t>6816</t>
  </si>
  <si>
    <t>Kazne za prekršaje na kulturnim dobrima</t>
  </si>
  <si>
    <t>6817</t>
  </si>
  <si>
    <t>Upravne mjere</t>
  </si>
  <si>
    <t>6818</t>
  </si>
  <si>
    <t>Ostale kazne</t>
  </si>
  <si>
    <t>6819</t>
  </si>
  <si>
    <t>Ostali prihodi</t>
  </si>
  <si>
    <t>683</t>
  </si>
  <si>
    <t>Osnovna škola Pokupsko</t>
  </si>
  <si>
    <t>HR - 10 413, Pokupsko, Pokupsko</t>
  </si>
  <si>
    <t>Dr. Franje Tuđmana 49</t>
  </si>
  <si>
    <t>Oib: 43364262870</t>
  </si>
  <si>
    <t>Prihodi i rashodi prema ekonomskoj klasifikaciji</t>
  </si>
  <si>
    <t>Za razdoblje od 01.01.2023. do 31.12.2023.</t>
  </si>
  <si>
    <t>Prihodi od prodaje nefinancijske imovine (šifre 71+72+73+74)</t>
  </si>
  <si>
    <t>7</t>
  </si>
  <si>
    <t>Prihodi od prodaje neproizvedene dugotrajne imovine (šifre 711+712)</t>
  </si>
  <si>
    <t>71</t>
  </si>
  <si>
    <t>Prihodi od prodaje materijalne imovine - prirodnih bogatstava (šifre 7111 do 7113)</t>
  </si>
  <si>
    <t>711</t>
  </si>
  <si>
    <t>7111</t>
  </si>
  <si>
    <t>Rudna bogatstva</t>
  </si>
  <si>
    <t>7112</t>
  </si>
  <si>
    <t>Prihodi od prodaje ostale prirodne materijalne imovine</t>
  </si>
  <si>
    <t>7113</t>
  </si>
  <si>
    <t>Prihodi od prodaje nematerijalne imovine (šifre 7121 do 7126)</t>
  </si>
  <si>
    <t>712</t>
  </si>
  <si>
    <t>Patenti</t>
  </si>
  <si>
    <t>7121</t>
  </si>
  <si>
    <t>Koncesije</t>
  </si>
  <si>
    <t>7122</t>
  </si>
  <si>
    <t>Licence</t>
  </si>
  <si>
    <t>7123</t>
  </si>
  <si>
    <t>Ostala prava</t>
  </si>
  <si>
    <t>7124</t>
  </si>
  <si>
    <t>Goodwill</t>
  </si>
  <si>
    <t>7125</t>
  </si>
  <si>
    <t>Ostala nematerijalna imovina</t>
  </si>
  <si>
    <t>7126</t>
  </si>
  <si>
    <t>Prihodi od prodaje proizvedene dugotrajne imovine (šifre 721+722+723+724+725+726)</t>
  </si>
  <si>
    <t>72</t>
  </si>
  <si>
    <t>Prihodi od prodaje građevinskih objekata (šifre 7211 do 7214)</t>
  </si>
  <si>
    <t>721</t>
  </si>
  <si>
    <t>7211</t>
  </si>
  <si>
    <t>Poslovni objekti</t>
  </si>
  <si>
    <t>7212</t>
  </si>
  <si>
    <t>Ceste, željeznice i ostali prometni objekti</t>
  </si>
  <si>
    <t>7213</t>
  </si>
  <si>
    <t>Ostali građevinski objekti</t>
  </si>
  <si>
    <t>7214</t>
  </si>
  <si>
    <t xml:space="preserve">RASHODI POSLOVANJA (šifre 31+32+34+35+36+37+38) </t>
  </si>
  <si>
    <t>3</t>
  </si>
  <si>
    <t>Rashodi za zaposlene (šifre 311+312+313)</t>
  </si>
  <si>
    <t>31</t>
  </si>
  <si>
    <t xml:space="preserve">Plaće (bruto) (šifre 3111 do 3114) </t>
  </si>
  <si>
    <t>311</t>
  </si>
  <si>
    <t>3111</t>
  </si>
  <si>
    <t>Plaće u naravi</t>
  </si>
  <si>
    <t>3112</t>
  </si>
  <si>
    <t>Plaće za prekovremeni rad</t>
  </si>
  <si>
    <t>3113</t>
  </si>
  <si>
    <t>Plaće za posebne uvjete rada</t>
  </si>
  <si>
    <t>3114</t>
  </si>
  <si>
    <t>Ostali rashodi za zaposlene</t>
  </si>
  <si>
    <t>312</t>
  </si>
  <si>
    <t>Doprinosi na plaće (šifre 3131 do 3133)</t>
  </si>
  <si>
    <t>313</t>
  </si>
  <si>
    <t>3131</t>
  </si>
  <si>
    <t>Doprinosi za obvezno zdravstveno osiguranje</t>
  </si>
  <si>
    <t>3132</t>
  </si>
  <si>
    <t>Doprinosi za obvezno osiguranje u slučaju nezaposlenosti</t>
  </si>
  <si>
    <t>3133</t>
  </si>
  <si>
    <t>Materijalni rashodi (šifre 321+322+323+324+329)</t>
  </si>
  <si>
    <t>32</t>
  </si>
  <si>
    <t>Naknade troškova zaposlenima (šifre 3211 do 3214)</t>
  </si>
  <si>
    <t>321</t>
  </si>
  <si>
    <t>3211</t>
  </si>
  <si>
    <t>Naknade za prijevoz, za rad na terenu i odvojeni život</t>
  </si>
  <si>
    <t>3212</t>
  </si>
  <si>
    <t>Stručno usavršavanje zaposlenika</t>
  </si>
  <si>
    <t>3213</t>
  </si>
  <si>
    <t>Ostale naknade troškova zaposlenima</t>
  </si>
  <si>
    <t>3214</t>
  </si>
  <si>
    <t>Rashodi za materijal i energiju (šifre 3221 do 3227)</t>
  </si>
  <si>
    <t>322</t>
  </si>
  <si>
    <t>Uredski materijal i ostali materijalni rashodi</t>
  </si>
  <si>
    <t>3221</t>
  </si>
  <si>
    <t>Materijal i sirovine</t>
  </si>
  <si>
    <t>3222</t>
  </si>
  <si>
    <t>Energija</t>
  </si>
  <si>
    <t>3223</t>
  </si>
  <si>
    <t>Materijal i dijelovi za tekuće i investicijsko održavanje</t>
  </si>
  <si>
    <t>3224</t>
  </si>
  <si>
    <t>Sitni inventar i auto gume</t>
  </si>
  <si>
    <t>3225</t>
  </si>
  <si>
    <t>Vojna sredstva za jednokratnu upotrebu</t>
  </si>
  <si>
    <t>3226</t>
  </si>
  <si>
    <t>Službena, radna i zaštitna odjeća i obuća</t>
  </si>
  <si>
    <t>3227</t>
  </si>
  <si>
    <t>Rashodi za usluge (šifre 3231 do 3239)</t>
  </si>
  <si>
    <t>323</t>
  </si>
  <si>
    <t>Usluge telefona, pošte i prijevoza</t>
  </si>
  <si>
    <t>3231</t>
  </si>
  <si>
    <t>Usluge tekućeg i investicijskog održavanja</t>
  </si>
  <si>
    <t>3232</t>
  </si>
  <si>
    <t>Usluge promidžbe i informiranja</t>
  </si>
  <si>
    <t>3233</t>
  </si>
  <si>
    <t>Komunalne usluge</t>
  </si>
  <si>
    <t>3234</t>
  </si>
  <si>
    <t>Zakupnine i najamnine</t>
  </si>
  <si>
    <t>3235</t>
  </si>
  <si>
    <t>Zdravstvene i veterinarske usluge</t>
  </si>
  <si>
    <t>3236</t>
  </si>
  <si>
    <t>Intelektualne i osobne usluge</t>
  </si>
  <si>
    <t>3237</t>
  </si>
  <si>
    <t>Računalne usluge</t>
  </si>
  <si>
    <t>3238</t>
  </si>
  <si>
    <t>Ostale usluge</t>
  </si>
  <si>
    <t>3239</t>
  </si>
  <si>
    <t>Naknade troškova osobama izvan radnog odnosa</t>
  </si>
  <si>
    <t>324</t>
  </si>
  <si>
    <t>Ostali nespomenuti rashodi poslovanja (šifre 3291 do 3299)</t>
  </si>
  <si>
    <t>329</t>
  </si>
  <si>
    <t>Naknade za rad predstavničkih i izvršnih tijela, povjerenstava i slično</t>
  </si>
  <si>
    <t>3291</t>
  </si>
  <si>
    <t>Premije osiguranja</t>
  </si>
  <si>
    <t>3292</t>
  </si>
  <si>
    <t>Reprezentacija</t>
  </si>
  <si>
    <t>3293</t>
  </si>
  <si>
    <t>Članarine i norme</t>
  </si>
  <si>
    <t>3294</t>
  </si>
  <si>
    <t>Pristojbe i naknade</t>
  </si>
  <si>
    <t>3295</t>
  </si>
  <si>
    <t>3296</t>
  </si>
  <si>
    <t>Troškovi sudskih postupaka</t>
  </si>
  <si>
    <t xml:space="preserve">Ostali nespomenuti rashodi poslovanja </t>
  </si>
  <si>
    <t>3299</t>
  </si>
  <si>
    <t xml:space="preserve">Financijski rashodi (šifre 341+342+343) </t>
  </si>
  <si>
    <t>34</t>
  </si>
  <si>
    <t>Kamate za izdane vrijednosne papire (šifre 3411 do 3419)</t>
  </si>
  <si>
    <t>341</t>
  </si>
  <si>
    <t>Kamate za izdane trezorske zapise</t>
  </si>
  <si>
    <t>3411</t>
  </si>
  <si>
    <t>Kamate za izdane mjenice</t>
  </si>
  <si>
    <t>3412</t>
  </si>
  <si>
    <t>Kamate za izdane obveznice</t>
  </si>
  <si>
    <t>3413</t>
  </si>
  <si>
    <t>Kamate za ostale vrijednosne papire</t>
  </si>
  <si>
    <t>3419</t>
  </si>
  <si>
    <t>Kamate za primljene kredite i zajmove (šifre 3421 do 3428)</t>
  </si>
  <si>
    <t>342</t>
  </si>
  <si>
    <t>Kamate za primljene kredite i zajmove od međunarodnih organizacija, institucija i tijela EU te inozemnih vlada</t>
  </si>
  <si>
    <t>3421</t>
  </si>
  <si>
    <t>Kamate za primljene kredite i zajmove od kreditnih i ostalih financijskih institucija u javnom sektoru</t>
  </si>
  <si>
    <t>3422</t>
  </si>
  <si>
    <t>Kamate za primljene kredite i zajmove od kreditnih i ostalih financijskih institucija izvan javnog sektora</t>
  </si>
  <si>
    <t>3423</t>
  </si>
  <si>
    <t>Kamate za odobrene, a nerealizirane kredite i zajmove</t>
  </si>
  <si>
    <t>3425</t>
  </si>
  <si>
    <t>Kamate za primljene zajmove od trgovačkih društava u javnom sektoru</t>
  </si>
  <si>
    <t>3426</t>
  </si>
  <si>
    <t>Kamate za primljene zajmove od trgovačkih društava i obrtnika izvan javnog sektora</t>
  </si>
  <si>
    <t>3427</t>
  </si>
  <si>
    <t>Kamate za primljene zajmove od drugih razina vlasti</t>
  </si>
  <si>
    <t>3428</t>
  </si>
  <si>
    <t>Ostali financijski rashodi (šifre 3431 do 3434)</t>
  </si>
  <si>
    <t>343</t>
  </si>
  <si>
    <t>Bankarske usluge i usluge platnog prometa</t>
  </si>
  <si>
    <t>3431</t>
  </si>
  <si>
    <t>Negativne tečajne razlike i razlike zbog primjene valutne klauzule</t>
  </si>
  <si>
    <t>3432</t>
  </si>
  <si>
    <t xml:space="preserve">Zatezne kamate </t>
  </si>
  <si>
    <t>3433</t>
  </si>
  <si>
    <t>Ostali nespomenuti financijski rashodi</t>
  </si>
  <si>
    <t>3434</t>
  </si>
  <si>
    <t>Subvencije (šifre 351+352+353)</t>
  </si>
  <si>
    <t>35</t>
  </si>
  <si>
    <t>Subvencije trgovačkim društvima u javnom sektoru (šifre 3511+3512)</t>
  </si>
  <si>
    <t>351</t>
  </si>
  <si>
    <t>Subvencije kreditnim i ostalim financijskim institucijama u javnom sektoru</t>
  </si>
  <si>
    <t>3511</t>
  </si>
  <si>
    <t>Subvencije trgovačkim društvima u javnom sektoru</t>
  </si>
  <si>
    <t>3512</t>
  </si>
  <si>
    <t>Subvencije trgovačkim društvima, zadrugama, poljoprivrednicima i obrtnicima izvan javnog sektora (šifre 3521 do 3523)</t>
  </si>
  <si>
    <t>352</t>
  </si>
  <si>
    <t>Subvencije kreditnim i ostalim financijskim institucijama izvan javnog sektora</t>
  </si>
  <si>
    <t>3521</t>
  </si>
  <si>
    <t>Subvencije trgovačkim društvima i zadrugama izvan javnog sektora</t>
  </si>
  <si>
    <t>3522</t>
  </si>
  <si>
    <t>Subvencije poljoprivrednicima i obrtnicima</t>
  </si>
  <si>
    <t>3523</t>
  </si>
  <si>
    <t>353</t>
  </si>
  <si>
    <t xml:space="preserve">Subvencije trgovačkim društvima, zadrugama, poljoprivrednicima i obrtnicima iz EU sredstava </t>
  </si>
  <si>
    <t>Pomoći dane u inozemstvo i unutar općeg proračuna (šifre 361+362+363+366+367+368+369)</t>
  </si>
  <si>
    <t>36</t>
  </si>
  <si>
    <t>Pomoći inozemnim vladama (šifre 3611+3612)</t>
  </si>
  <si>
    <t>361</t>
  </si>
  <si>
    <t>Tekuće pomoći inozemnim vladama</t>
  </si>
  <si>
    <t>3611</t>
  </si>
  <si>
    <t>Kapitalne pomoći inozemnim vladama</t>
  </si>
  <si>
    <t>3612</t>
  </si>
  <si>
    <t>Pomoći međunarodnim organizacijama te institucijama i tijelima EU (šifre 3621+3622)</t>
  </si>
  <si>
    <t>362</t>
  </si>
  <si>
    <t>Tekuće pomoći međunarodnim organizacijama te institucijama i tijelima EU</t>
  </si>
  <si>
    <t>3621</t>
  </si>
  <si>
    <t>Kapitalne pomoći međunarodnim organizacijama te institucijama i tijelima EU</t>
  </si>
  <si>
    <t>3622</t>
  </si>
  <si>
    <t>Pomoći unutar općeg proračuna (šifre 3631 do 3636)</t>
  </si>
  <si>
    <t>363</t>
  </si>
  <si>
    <t>Tekuće pomoći unutar općeg proračuna</t>
  </si>
  <si>
    <t>3631</t>
  </si>
  <si>
    <t xml:space="preserve">Kapitalne pomoći unutar općeg proračuna </t>
  </si>
  <si>
    <t>3632</t>
  </si>
  <si>
    <t>3635</t>
  </si>
  <si>
    <t>Pomoći unutar općeg proračuna po protestiranim jamstvima</t>
  </si>
  <si>
    <t>3636</t>
  </si>
  <si>
    <t>Povrat pomoći primljenih unutar općeg proračuna po protestiranim jamstvima</t>
  </si>
  <si>
    <t>366</t>
  </si>
  <si>
    <t>Pomoći proračunskim korisnicima drugih proračuna (šifre 3661 do 3663)</t>
  </si>
  <si>
    <t>3661</t>
  </si>
  <si>
    <t>Tekuće pomoći proračunskim korisnicima drugih proračuna</t>
  </si>
  <si>
    <t>3662</t>
  </si>
  <si>
    <t>Kapitalne pomoći proračunskim korisnicima drugih proračuna</t>
  </si>
  <si>
    <t>3663</t>
  </si>
  <si>
    <t>Pomoći proračunskim korisnicima po protestiranim jamstvima</t>
  </si>
  <si>
    <t>367</t>
  </si>
  <si>
    <t>Prijenosi proračunskim korisnicima iz nadležnog proračuna za financiranje redovne djelatnosti (šifre 3672 do 3674)</t>
  </si>
  <si>
    <t>Prijenosi proračunskim korisnicima iz nadležnog proračuna za financiranje rashoda poslovanja</t>
  </si>
  <si>
    <t>3672</t>
  </si>
  <si>
    <t>Prijenosi proračunskim korisnicima iz nadležnog proračuna za nabavu nefinancijske imovine</t>
  </si>
  <si>
    <t>3673</t>
  </si>
  <si>
    <t>Prijenosi proračunskim korisnicima iz nadležnog proračuna za financijsku imovinu i otplatu zajmova</t>
  </si>
  <si>
    <t>3674</t>
  </si>
  <si>
    <t>368</t>
  </si>
  <si>
    <t>Pomoći temeljem prijenosa EU sredstava (šifre 3681+3682)</t>
  </si>
  <si>
    <t>3681</t>
  </si>
  <si>
    <t>Tekuće pomoći temeljem prijenosa EU sredstava</t>
  </si>
  <si>
    <t>3682</t>
  </si>
  <si>
    <t>Kapitalne pomoći temeljem prijenosa EU sredstava</t>
  </si>
  <si>
    <t>369</t>
  </si>
  <si>
    <t>Prijenosi između proračunskih korisnika istog proračuna (šifre 3691 do 3694)</t>
  </si>
  <si>
    <t>3691</t>
  </si>
  <si>
    <t>3692</t>
  </si>
  <si>
    <t>3693</t>
  </si>
  <si>
    <t>3694</t>
  </si>
  <si>
    <t>Naknade građanima i kućanstvima na temelju osiguranja i druge naknade (šifre 371+372)</t>
  </si>
  <si>
    <t>37</t>
  </si>
  <si>
    <t>Naknade građanima i kućanstvima na temelju osiguranja (šifre 3711 do 3715)</t>
  </si>
  <si>
    <t>371</t>
  </si>
  <si>
    <t>Naknade građanima i kućanstvima u novcu - neposredno ili putem ustanova izvan javnog sektora</t>
  </si>
  <si>
    <t>3711</t>
  </si>
  <si>
    <t>Naknade građanima i kućanstvima u naravi - neposredno ili putem ustanova izvan javnog sektora</t>
  </si>
  <si>
    <t>3712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</si>
  <si>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</si>
  <si>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</si>
  <si>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</si>
  <si>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</si>
  <si>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</si>
  <si>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</si>
  <si>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(šifre 3721 do 3723) </t>
  </si>
  <si>
    <t>372</t>
  </si>
  <si>
    <t xml:space="preserve">Naknade građanima i kućanstvima u novcu </t>
  </si>
  <si>
    <t>3721</t>
  </si>
  <si>
    <t>Naknade građanima i kućanstvima u naravi</t>
  </si>
  <si>
    <t>3722</t>
  </si>
  <si>
    <t>3723</t>
  </si>
  <si>
    <t>Naknade građanima i kućanstvima iz EU sredstava</t>
  </si>
  <si>
    <t>Ostali rashodi (šifre 381+382+383+386)</t>
  </si>
  <si>
    <t>38</t>
  </si>
  <si>
    <t xml:space="preserve">Tekuće donacije (šifre 3811 do 3813) </t>
  </si>
  <si>
    <t>381</t>
  </si>
  <si>
    <t>Tekuće donacije u novcu</t>
  </si>
  <si>
    <t>3811</t>
  </si>
  <si>
    <t>Tekuće donacije u naravi</t>
  </si>
  <si>
    <t>3812</t>
  </si>
  <si>
    <t>3813</t>
  </si>
  <si>
    <t>Tekuće donacije iz EU sredstava</t>
  </si>
  <si>
    <t>Rashodi za nabavu nefinancijske imovine (šifre 41+42+43+44+45)</t>
  </si>
  <si>
    <t>4</t>
  </si>
  <si>
    <t>Rashodi za nabavu neproizvedene dugotrajne imovine (šifre 411+412)</t>
  </si>
  <si>
    <t>41</t>
  </si>
  <si>
    <t>Materijalna imovina - prirodna bogatstva (šifre 4111 do 4113)</t>
  </si>
  <si>
    <t>411</t>
  </si>
  <si>
    <t>4111</t>
  </si>
  <si>
    <t>4112</t>
  </si>
  <si>
    <t>Ostala prirodna materijalna imovina</t>
  </si>
  <si>
    <t>4113</t>
  </si>
  <si>
    <t>Nematerijalna imovina (šifre 4121 do 4126)</t>
  </si>
  <si>
    <t>412</t>
  </si>
  <si>
    <t>4121</t>
  </si>
  <si>
    <t>4122</t>
  </si>
  <si>
    <t>4123</t>
  </si>
  <si>
    <t>4124</t>
  </si>
  <si>
    <t>4125</t>
  </si>
  <si>
    <t>4126</t>
  </si>
  <si>
    <t>Rashodi za nabavu proizvedene dugotrajne imovine (šifre 421+422+423+424+425+426)</t>
  </si>
  <si>
    <t>42</t>
  </si>
  <si>
    <t>Građevinski objekti (šifre 4211 do 4214)</t>
  </si>
  <si>
    <t>421</t>
  </si>
  <si>
    <t>4211</t>
  </si>
  <si>
    <t>4212</t>
  </si>
  <si>
    <t>4213</t>
  </si>
  <si>
    <t>4214</t>
  </si>
  <si>
    <t>Postrojenja i oprema (šifre 4221 do 4228)</t>
  </si>
  <si>
    <t>422</t>
  </si>
  <si>
    <t>Uredska oprema i namještaj</t>
  </si>
  <si>
    <t>4221</t>
  </si>
  <si>
    <t>Komunikacijska oprema</t>
  </si>
  <si>
    <t>4222</t>
  </si>
  <si>
    <t>Oprema za održavanje i zaštitu</t>
  </si>
  <si>
    <t>4223</t>
  </si>
  <si>
    <t>Medicinska i laboratorijska oprema</t>
  </si>
  <si>
    <t>4224</t>
  </si>
  <si>
    <t xml:space="preserve">Instrumenti, uređaji i strojevi </t>
  </si>
  <si>
    <t>4225</t>
  </si>
  <si>
    <t>Sportska i glazbena oprema</t>
  </si>
  <si>
    <t>4226</t>
  </si>
  <si>
    <t>Uređaji, strojevi i oprema za ostale namjene</t>
  </si>
  <si>
    <t>4227</t>
  </si>
  <si>
    <t>4228</t>
  </si>
  <si>
    <t>Vojna oprema</t>
  </si>
  <si>
    <t>Prijevozna sredstva (šifre 4231 do 4234)</t>
  </si>
  <si>
    <t>423</t>
  </si>
  <si>
    <t>Prijevozna sredstva u cestovnom prometu</t>
  </si>
  <si>
    <t>4231</t>
  </si>
  <si>
    <t>Prijevozna sredstva u željezničkom prometu</t>
  </si>
  <si>
    <t>4232</t>
  </si>
  <si>
    <t>Prijevozna sredstva u pomorskom i riječnom prometu</t>
  </si>
  <si>
    <t>4233</t>
  </si>
  <si>
    <t>Prijevozna sredstva u zračnom prometu</t>
  </si>
  <si>
    <t>4234</t>
  </si>
  <si>
    <t>Knjige, umjetnička djela i ostale izložbene vrijednosti (šifre 4241 do 4244)</t>
  </si>
  <si>
    <t>424</t>
  </si>
  <si>
    <t xml:space="preserve">Knjige </t>
  </si>
  <si>
    <t>4241</t>
  </si>
  <si>
    <t>Umjetnička djela (izložena u galerijama, muzejima i slično)</t>
  </si>
  <si>
    <t>4242</t>
  </si>
  <si>
    <t>Muzejski izlošci i predmeti prirodnih rijetkosti</t>
  </si>
  <si>
    <t>4243</t>
  </si>
  <si>
    <t>Ostale nespomenute izložbene vrijednosti</t>
  </si>
  <si>
    <t>4244</t>
  </si>
  <si>
    <t>Višegodišnji nasadi i osnovno stado (šifre 4251+4252)</t>
  </si>
  <si>
    <t>425</t>
  </si>
  <si>
    <t xml:space="preserve">Višegodišnji nasadi </t>
  </si>
  <si>
    <t>4251</t>
  </si>
  <si>
    <t>Osnovno stado</t>
  </si>
  <si>
    <t>4252</t>
  </si>
  <si>
    <t>Nematerijalna proizvedena imovina (šifre 4261 do 4264)</t>
  </si>
  <si>
    <t>426</t>
  </si>
  <si>
    <t>Istraživanje rudnih bogatstava</t>
  </si>
  <si>
    <t>4261</t>
  </si>
  <si>
    <t xml:space="preserve">Ulaganja u računalne programe </t>
  </si>
  <si>
    <t>4262</t>
  </si>
  <si>
    <t>Umjetnička, literarna i znanstvena djela</t>
  </si>
  <si>
    <t>4263</t>
  </si>
  <si>
    <t>Ostala nematerijalna proizvedena imovina</t>
  </si>
  <si>
    <t>4264</t>
  </si>
  <si>
    <t>Rashodi za nabavu plemenitih metala i ostalih pohranjenih vrijednosti (šifra 431)</t>
  </si>
  <si>
    <t>43</t>
  </si>
  <si>
    <t>Plemeniti metali i ostale pohranjene vrijednosti (šifre 4311+4312)</t>
  </si>
  <si>
    <t>431</t>
  </si>
  <si>
    <t>Plemeniti metali i drago kamenje</t>
  </si>
  <si>
    <t>4311</t>
  </si>
  <si>
    <t>Pohranjene knjige, umjetnička djela i slične vrijednosti</t>
  </si>
  <si>
    <t>4312</t>
  </si>
  <si>
    <t>Rashodi za nabavu proizvedene kratkotrajne imovine (šifra 441)</t>
  </si>
  <si>
    <t>44</t>
  </si>
  <si>
    <t>Rashodi za nabavu zaliha</t>
  </si>
  <si>
    <t>441</t>
  </si>
  <si>
    <t>Rashodi za dodatna ulaganja na nefinancijskoj imovini (šifre 451 do 454)</t>
  </si>
  <si>
    <t>45</t>
  </si>
  <si>
    <t>Dodatna ulaganja na građevinskim objektima</t>
  </si>
  <si>
    <t>451</t>
  </si>
  <si>
    <t>Dodatna ulaganja na postrojenjima i opremi</t>
  </si>
  <si>
    <t>452</t>
  </si>
  <si>
    <t>Dodatna ulaganja na prijevoznim sredstvima</t>
  </si>
  <si>
    <t>453</t>
  </si>
  <si>
    <t>Dodatna ulaganja za ostalu nefinancijsku imovinu</t>
  </si>
  <si>
    <t>454</t>
  </si>
  <si>
    <t>Račun / opis</t>
  </si>
  <si>
    <t>Indeks  3/1</t>
  </si>
  <si>
    <t>Indeks  3/2</t>
  </si>
  <si>
    <t>PRIHODI I RASHODI PREMA IZVORIMA FINANCIRANJA</t>
  </si>
  <si>
    <t>1</t>
  </si>
  <si>
    <t>2</t>
  </si>
  <si>
    <t>5</t>
  </si>
  <si>
    <t>5.K.</t>
  </si>
  <si>
    <t>7.3.</t>
  </si>
  <si>
    <t>4.1.</t>
  </si>
  <si>
    <t>1.1.</t>
  </si>
  <si>
    <t>5.Đ.</t>
  </si>
  <si>
    <t>OPĆI PRIHODI I PRIMICI</t>
  </si>
  <si>
    <t>DECENTRALIZIRANA SREDSTVA- OŠ</t>
  </si>
  <si>
    <t>3.3.</t>
  </si>
  <si>
    <t>VLASTITI PRIHODI- OŠ</t>
  </si>
  <si>
    <t>4.L.</t>
  </si>
  <si>
    <t>PRIHODI ZA POSEBNE NAMJENE- OŠ</t>
  </si>
  <si>
    <t>POMOĆI- OŠ</t>
  </si>
  <si>
    <t>PRIHODI OD PRODAJE ILI ZAMJENE NEFINANCIJSKE IMOVINE- OŠ</t>
  </si>
  <si>
    <t>MINISTARSTVO POLJOPRIVREDE</t>
  </si>
  <si>
    <t xml:space="preserve">Izvor </t>
  </si>
  <si>
    <t>SVEUKUPNI RASHODI</t>
  </si>
  <si>
    <t>Rashodi prema funkcijskoj klasifikaciji</t>
  </si>
  <si>
    <t/>
  </si>
  <si>
    <t>Račun/Opis</t>
  </si>
  <si>
    <t>Izvršenje 2023 €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</si>
  <si>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</si>
  <si>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</si>
  <si>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</si>
  <si>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</si>
  <si>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</si>
  <si>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</si>
  <si>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</si>
  <si>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</si>
  <si>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</si>
  <si>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</si>
  <si>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</si>
  <si>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</si>
  <si>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>922 Višak/manjak prihoda</t>
  </si>
  <si>
    <t>9221 Višak prihoda</t>
  </si>
  <si>
    <t xml:space="preserve"> KORIŠTENJE SREDSTAVA IZ PRETHODNIH GODINA</t>
  </si>
  <si>
    <t>POZICIJA</t>
  </si>
  <si>
    <t>VRSTA RASHODA / IZDATAKA</t>
  </si>
  <si>
    <t>4511</t>
  </si>
  <si>
    <t>R0413</t>
  </si>
  <si>
    <t>R0414</t>
  </si>
  <si>
    <t>R0415</t>
  </si>
  <si>
    <t>R0416</t>
  </si>
  <si>
    <t>R0417</t>
  </si>
  <si>
    <t>R0418</t>
  </si>
  <si>
    <t>R0419</t>
  </si>
  <si>
    <t>R0420</t>
  </si>
  <si>
    <t>R0421</t>
  </si>
  <si>
    <t>R0422</t>
  </si>
  <si>
    <t>R0423</t>
  </si>
  <si>
    <t>Ostali nespomenuti rashodi poslovanja</t>
  </si>
  <si>
    <t>R0424</t>
  </si>
  <si>
    <t>R0425</t>
  </si>
  <si>
    <t>R0426</t>
  </si>
  <si>
    <t>R0427</t>
  </si>
  <si>
    <t>R0428</t>
  </si>
  <si>
    <t>R0429</t>
  </si>
  <si>
    <t>Knjige</t>
  </si>
  <si>
    <t>R1731.01</t>
  </si>
  <si>
    <t>R1731.07</t>
  </si>
  <si>
    <t>R1731.08</t>
  </si>
  <si>
    <t>R1731.02</t>
  </si>
  <si>
    <t>R1731.03</t>
  </si>
  <si>
    <t>R1731.06</t>
  </si>
  <si>
    <t>R1731</t>
  </si>
  <si>
    <t>R1731.04</t>
  </si>
  <si>
    <t>R1731.05</t>
  </si>
  <si>
    <t>R1732</t>
  </si>
  <si>
    <t>R1733</t>
  </si>
  <si>
    <t>R1734</t>
  </si>
  <si>
    <t>R1735</t>
  </si>
  <si>
    <t>R1736</t>
  </si>
  <si>
    <t>R1737</t>
  </si>
  <si>
    <t>R1738</t>
  </si>
  <si>
    <t>R1739</t>
  </si>
  <si>
    <t>R1740</t>
  </si>
  <si>
    <t>R1741</t>
  </si>
  <si>
    <t>R1743</t>
  </si>
  <si>
    <t>R1744</t>
  </si>
  <si>
    <t>R1745</t>
  </si>
  <si>
    <t>R1746</t>
  </si>
  <si>
    <t>R1747</t>
  </si>
  <si>
    <t>R1748</t>
  </si>
  <si>
    <t>R1749</t>
  </si>
  <si>
    <t>R1750</t>
  </si>
  <si>
    <t>R1751</t>
  </si>
  <si>
    <t>R1752</t>
  </si>
  <si>
    <t>R1753</t>
  </si>
  <si>
    <t>R1754</t>
  </si>
  <si>
    <t>R1755</t>
  </si>
  <si>
    <t>R1756</t>
  </si>
  <si>
    <t>Izvršenje po programskoj klasifikaciji</t>
  </si>
  <si>
    <t xml:space="preserve">Kapitalne donacije (šifre 3821 do 3824) </t>
  </si>
  <si>
    <t>382</t>
  </si>
  <si>
    <t>Kapitalne donacije neprofitnim organizacijama</t>
  </si>
  <si>
    <t>3821</t>
  </si>
  <si>
    <t>Kapitalne donacije građanima i kućanstvima</t>
  </si>
  <si>
    <t>3822</t>
  </si>
  <si>
    <t>3823</t>
  </si>
  <si>
    <t>Kapitalne donacije iz EU sredstava</t>
  </si>
  <si>
    <t>3824</t>
  </si>
  <si>
    <t>Donacije neprofitnim organizacijama, građanima i kućanstvima u tuzemstvu po protestiranim jamstvima</t>
  </si>
  <si>
    <t>Kazne, penali i naknade štete (šifre 3831 do 3835)</t>
  </si>
  <si>
    <t>383</t>
  </si>
  <si>
    <t>Naknade šteta pravnim i fizičkim osobama</t>
  </si>
  <si>
    <t>3831</t>
  </si>
  <si>
    <t>Penali, ležarine i drugo</t>
  </si>
  <si>
    <t>3832</t>
  </si>
  <si>
    <t xml:space="preserve">Naknade šteta zaposlenicima </t>
  </si>
  <si>
    <t>3833</t>
  </si>
  <si>
    <t>Ugovorene kazne i ostale naknade šteta</t>
  </si>
  <si>
    <t>3834</t>
  </si>
  <si>
    <t>3835</t>
  </si>
  <si>
    <t>Kapitalne pomoći (šifre 3861 do 3865)</t>
  </si>
  <si>
    <t>386</t>
  </si>
  <si>
    <t>Kapitalne pomoći kreditnim i ostalim financijskim institucijama te trgovačkim društvima u javnom sektoru</t>
  </si>
  <si>
    <t>3861</t>
  </si>
  <si>
    <t>Kapitalne pomoći kreditnim i ostalim financijskim institucijama te trgovačkim društvima izvan javnog sektora</t>
  </si>
  <si>
    <t>3862</t>
  </si>
  <si>
    <t>Kapitalne pomoći poljoprivrednicima i obrtnicima</t>
  </si>
  <si>
    <t>3863</t>
  </si>
  <si>
    <t>3864</t>
  </si>
  <si>
    <t xml:space="preserve">Kapitalne pomoći iz EU sredstava </t>
  </si>
  <si>
    <t>3865</t>
  </si>
  <si>
    <t>Kapitalne pomoći trgovačkim društvima i obrtnicima po protestiranim jamstvima</t>
  </si>
  <si>
    <t xml:space="preserve"> </t>
  </si>
  <si>
    <t>Stanje zaliha proizvodnje i gotovih proizvoda na početku razdoblja</t>
  </si>
  <si>
    <t>Z001</t>
  </si>
  <si>
    <t xml:space="preserve">Stanje zaliha proizvodnje i gotovih proizvoda na kraju razdoblja </t>
  </si>
  <si>
    <t>Z002</t>
  </si>
  <si>
    <t>Povećanje zaliha proizvodnje i gotovih proizvoda (šifre Z002-Z001)</t>
  </si>
  <si>
    <t>Z003</t>
  </si>
  <si>
    <t xml:space="preserve">Smanjenje zaliha proizvodnje i gotovih proizvoda (šifre Z001-Z002) </t>
  </si>
  <si>
    <t>Z004</t>
  </si>
  <si>
    <t>Ukupni rashodi poslovanja (šifre 3-Z003+Z004)</t>
  </si>
  <si>
    <t>Z005</t>
  </si>
  <si>
    <t xml:space="preserve">VIŠAK PRIHODA POSLOVANJA (šifre 6-Z005) </t>
  </si>
  <si>
    <t>X001</t>
  </si>
  <si>
    <t>MANJAK PRIHODA POSLOVANJA (šifre Z005-6)</t>
  </si>
  <si>
    <t>Y001</t>
  </si>
  <si>
    <t>Višak prihoda poslovanja - preneseni</t>
  </si>
  <si>
    <t>92211</t>
  </si>
  <si>
    <t>Manjak prihoda poslovanja - preneseni</t>
  </si>
  <si>
    <t>92221</t>
  </si>
  <si>
    <t>Obračunati prihodi poslovanja - nenaplaćeni</t>
  </si>
  <si>
    <t>96</t>
  </si>
  <si>
    <t>Obračunati prihodi od prodaje proizvoda i robe i pruženih usluga - nenaplaćeni</t>
  </si>
  <si>
    <t>9661</t>
  </si>
  <si>
    <t>9673</t>
  </si>
  <si>
    <t>Obračunati prihodi od HZZO-a na temelju ugovornih obveza</t>
  </si>
  <si>
    <t>Prihodi i rashodi od nefinancijske imovine</t>
  </si>
  <si>
    <t>Prihodi od prodaje postrojenja i opreme (šifre 7221 do 7228)</t>
  </si>
  <si>
    <t>722</t>
  </si>
  <si>
    <t>7221</t>
  </si>
  <si>
    <t xml:space="preserve">Komunikacijska oprema </t>
  </si>
  <si>
    <t>7222</t>
  </si>
  <si>
    <t>7223</t>
  </si>
  <si>
    <t>7224</t>
  </si>
  <si>
    <t>7225</t>
  </si>
  <si>
    <t>7226</t>
  </si>
  <si>
    <t>7227</t>
  </si>
  <si>
    <t>7228</t>
  </si>
  <si>
    <t>Prihodi od prodaje prijevoznih sredstava (šifre 7231 do 7234)</t>
  </si>
  <si>
    <t>723</t>
  </si>
  <si>
    <t>7231</t>
  </si>
  <si>
    <t>7232</t>
  </si>
  <si>
    <t>7233</t>
  </si>
  <si>
    <t>7234</t>
  </si>
  <si>
    <t>Prihodi od prodaje knjiga, umjetničkih djela i ostalih izložbenih vrijednosti (šifre 7241 do 7244)</t>
  </si>
  <si>
    <t>724</t>
  </si>
  <si>
    <t>7241</t>
  </si>
  <si>
    <t>7242</t>
  </si>
  <si>
    <t>7243</t>
  </si>
  <si>
    <t>7244</t>
  </si>
  <si>
    <t>Prihodi od prodaje višegodišnjih nasada i osnovnog stada (šifre 7251+7252)</t>
  </si>
  <si>
    <t>725</t>
  </si>
  <si>
    <t>Višegodišnji nasadi</t>
  </si>
  <si>
    <t>7251</t>
  </si>
  <si>
    <t>7252</t>
  </si>
  <si>
    <t>Prihodi od prodaje nematerijalne proizvedene imovine (šifre 7261 do 7264)</t>
  </si>
  <si>
    <t>726</t>
  </si>
  <si>
    <t>7261</t>
  </si>
  <si>
    <t>7262</t>
  </si>
  <si>
    <t>7263</t>
  </si>
  <si>
    <t>7264</t>
  </si>
  <si>
    <t>Prihodi od prodaje plemenitih metala i ostalih pohranjenih vrijednosti (šifra 731)</t>
  </si>
  <si>
    <t>73</t>
  </si>
  <si>
    <t>Prihodi od prodaje plemenitih metala i ostalih pohranjenih vrijednosti (šifre 7311+7312)</t>
  </si>
  <si>
    <t>731</t>
  </si>
  <si>
    <t>7311</t>
  </si>
  <si>
    <t>7312</t>
  </si>
  <si>
    <t>Prihodi od prodaje proizvedene kratkotrajne imovine (šifra 741)</t>
  </si>
  <si>
    <t>74</t>
  </si>
  <si>
    <t>Prihodi od prodaje zaliha</t>
  </si>
  <si>
    <t>741</t>
  </si>
  <si>
    <t>VIŠAK PRIHODA OD NEFINANCIJSKE IMOVINE (šifre 7-4)</t>
  </si>
  <si>
    <t>X002</t>
  </si>
  <si>
    <t>MANJAK PRIHODA OD NEFINANCIJSKE IMOVINE (šifre 4-7)</t>
  </si>
  <si>
    <t>Y002</t>
  </si>
  <si>
    <t xml:space="preserve">Višak prihoda od nefinancijske imovine - preneseni </t>
  </si>
  <si>
    <t>92212</t>
  </si>
  <si>
    <t xml:space="preserve">Manjak prihoda od nefinancijske imovine - preneseni </t>
  </si>
  <si>
    <t>92222</t>
  </si>
  <si>
    <t>Obračunati prihodi od prodaje nefinancijske imovine - nenaplaćeni</t>
  </si>
  <si>
    <t>97</t>
  </si>
  <si>
    <t>UKUPNI PRIHODI (šifre 6+7)</t>
  </si>
  <si>
    <t>X067</t>
  </si>
  <si>
    <t>UKUPNI RASHODI (šifre Z005+4)</t>
  </si>
  <si>
    <t>Y034</t>
  </si>
  <si>
    <t>UKUPAN VIŠAK PRIHODA (šifre X067-Y034)</t>
  </si>
  <si>
    <t>X004</t>
  </si>
  <si>
    <t>UKUPAN MANJAK PRIHODA (šifre Y034-X067)</t>
  </si>
  <si>
    <t>Y004</t>
  </si>
  <si>
    <t>9221x, 9222x</t>
  </si>
  <si>
    <t>Višak prihoda - preneseni (šifre 92211+92212-92221-92222)</t>
  </si>
  <si>
    <t>9221x,9222x VP</t>
  </si>
  <si>
    <t>Manjak prihoda - preneseni (šifre 92221+92222-92211-92212)</t>
  </si>
  <si>
    <t>9221x,9222x MP</t>
  </si>
  <si>
    <t>96, 97</t>
  </si>
  <si>
    <t>Obračunati prihodi - nenaplaćeni (šifre 96+97)</t>
  </si>
  <si>
    <t>96,97</t>
  </si>
  <si>
    <t>Izvršenje 01-06/24</t>
  </si>
  <si>
    <t>Izvršenje 01-06/23</t>
  </si>
  <si>
    <t>Za razdoblje od 01.01.2024. do 30.06.2024.</t>
  </si>
  <si>
    <t>Izvorni plan 2024. €</t>
  </si>
  <si>
    <t>Izvršenje 06/24. €</t>
  </si>
  <si>
    <t>Izvor  5.Đ. MINISTARSTVO POLJOPRIVREDE</t>
  </si>
  <si>
    <t>R0250.12</t>
  </si>
  <si>
    <t>Izvor  1.1. OPĆI PRIHODI I PRIMICI</t>
  </si>
  <si>
    <t>R10392</t>
  </si>
  <si>
    <t>Kapitalni projekt K100170 OŠ POKUPSKO  - REKONSTRUKCIJA GRIJANJA NA DVORANI</t>
  </si>
  <si>
    <t>R10393</t>
  </si>
  <si>
    <t>Izvor  4.1. DECENTRALIZIRANA SREDSTVA- OŠ</t>
  </si>
  <si>
    <t>R1002603</t>
  </si>
  <si>
    <t>R1002604</t>
  </si>
  <si>
    <t>Aktivnost A100002 TEKUĆE INVESTICIJSKO ODRŽAVANJE- minimalni standard</t>
  </si>
  <si>
    <t>KONTO</t>
  </si>
  <si>
    <t>PLANIRANO (1)</t>
  </si>
  <si>
    <t>OSTVARENO(2)</t>
  </si>
  <si>
    <t>INDEKS(1/2)</t>
  </si>
  <si>
    <t>Izvor</t>
  </si>
  <si>
    <t>Pozicija</t>
  </si>
  <si>
    <t>Račun</t>
  </si>
  <si>
    <t>3.3. - VLASTITI PRIHODI- OŠ</t>
  </si>
  <si>
    <t>Ukupno rashod</t>
  </si>
  <si>
    <t>P0093</t>
  </si>
  <si>
    <t>Prihodi od pruženih usluga- OŠ</t>
  </si>
  <si>
    <t>661510</t>
  </si>
  <si>
    <t>322510</t>
  </si>
  <si>
    <t>Sitni inventar</t>
  </si>
  <si>
    <t>322520</t>
  </si>
  <si>
    <t>Auto gume</t>
  </si>
  <si>
    <t>323110</t>
  </si>
  <si>
    <t>Usluge telefona, telefaksa</t>
  </si>
  <si>
    <t>323120</t>
  </si>
  <si>
    <t>Usluge interneta</t>
  </si>
  <si>
    <t>323130</t>
  </si>
  <si>
    <t>Poštarina (pisma, tiskanice i sl.)</t>
  </si>
  <si>
    <t>323140</t>
  </si>
  <si>
    <t>Rent-a-car i taxi prijevoz</t>
  </si>
  <si>
    <t>323190</t>
  </si>
  <si>
    <t>Ostale usluge za komunikaciju i prijevoz</t>
  </si>
  <si>
    <t>329310</t>
  </si>
  <si>
    <t>329510</t>
  </si>
  <si>
    <t>Upravne i administrativne pristojbe</t>
  </si>
  <si>
    <t>329520</t>
  </si>
  <si>
    <t>Sudske pristojbe</t>
  </si>
  <si>
    <t>329530</t>
  </si>
  <si>
    <t>Javnobilježničke pristojbe</t>
  </si>
  <si>
    <t>329550</t>
  </si>
  <si>
    <t>Novčana naknada poslodavca zbog nezapošljavanja osoba s invaliditetom</t>
  </si>
  <si>
    <t>329590</t>
  </si>
  <si>
    <t>372210</t>
  </si>
  <si>
    <t>Sufinanciranje cijene prijevoza</t>
  </si>
  <si>
    <t>372211</t>
  </si>
  <si>
    <t>Sufinanciranje cijene prijevoza-isplata učenicima- Samoborček</t>
  </si>
  <si>
    <t>372220</t>
  </si>
  <si>
    <t>Pomoć i njega u kući</t>
  </si>
  <si>
    <t>372230</t>
  </si>
  <si>
    <t>Stanovanje</t>
  </si>
  <si>
    <t>372240</t>
  </si>
  <si>
    <t>Prehrana</t>
  </si>
  <si>
    <t>372290</t>
  </si>
  <si>
    <t>Ostale naknade iz proračuna u naravi</t>
  </si>
  <si>
    <t>R1739.01</t>
  </si>
  <si>
    <t>321310</t>
  </si>
  <si>
    <t>Seminari, savjetovanja i simpoziji</t>
  </si>
  <si>
    <t>321311</t>
  </si>
  <si>
    <t>Seminari.savjetovanja i simpoziji- UDUZŽ</t>
  </si>
  <si>
    <t>321320</t>
  </si>
  <si>
    <t>Tečajevi i stručni ispiti</t>
  </si>
  <si>
    <t>321321</t>
  </si>
  <si>
    <t>Tečajevi i stručni ispiti - UDUZŽ</t>
  </si>
  <si>
    <t>323410</t>
  </si>
  <si>
    <t>Opskrba vodom</t>
  </si>
  <si>
    <t>323420</t>
  </si>
  <si>
    <t>Iznošenje i odvoz smeća</t>
  </si>
  <si>
    <t>323430</t>
  </si>
  <si>
    <t>Deratizacija i dezinsekcija</t>
  </si>
  <si>
    <t>323440</t>
  </si>
  <si>
    <t>Dimnjačarske i ekološke usluge</t>
  </si>
  <si>
    <t>323470</t>
  </si>
  <si>
    <t>Pričuva</t>
  </si>
  <si>
    <t>323490</t>
  </si>
  <si>
    <t>Ostale komunalne usluge</t>
  </si>
  <si>
    <t>343110</t>
  </si>
  <si>
    <t>Usluge banaka</t>
  </si>
  <si>
    <t>343120</t>
  </si>
  <si>
    <t>Usluge platnog prometa</t>
  </si>
  <si>
    <t>422110</t>
  </si>
  <si>
    <t>Računala i računalna oprema</t>
  </si>
  <si>
    <t>422120</t>
  </si>
  <si>
    <t>Uredski namještaj</t>
  </si>
  <si>
    <t>422190</t>
  </si>
  <si>
    <t>Ostala uredska oprema</t>
  </si>
  <si>
    <t>424110</t>
  </si>
  <si>
    <t>4.L. - PRIHODI ZA POSEBNE NAMJENE- OŠ</t>
  </si>
  <si>
    <t>P0094</t>
  </si>
  <si>
    <t>652610</t>
  </si>
  <si>
    <t>Naknada za izvanredni prijevoz</t>
  </si>
  <si>
    <t>652620</t>
  </si>
  <si>
    <t>Naknada za obavljanje pratećih djelatnosti</t>
  </si>
  <si>
    <t>652630</t>
  </si>
  <si>
    <t>Premija za osiguranje od požara</t>
  </si>
  <si>
    <t>652640</t>
  </si>
  <si>
    <t>Sufinanciranje cijene usluge, participacije i slično</t>
  </si>
  <si>
    <t>652650</t>
  </si>
  <si>
    <t>Dopunsko zdravstveno osiguranje</t>
  </si>
  <si>
    <t>652660</t>
  </si>
  <si>
    <t>Prihodi na temelju refundacija rashoda iz prethodnih godina</t>
  </si>
  <si>
    <t>652670</t>
  </si>
  <si>
    <t>Prihodi s naslova osiguranja, refundacije štete i totalne štete</t>
  </si>
  <si>
    <t>652680</t>
  </si>
  <si>
    <t>Ostali prihodi za posebne namjene-volonteri</t>
  </si>
  <si>
    <t>652681</t>
  </si>
  <si>
    <t>Ostali nespomenuti prihodi- naknada za sklapanje braka</t>
  </si>
  <si>
    <t>652682</t>
  </si>
  <si>
    <t>Ostali prihodi za posebne namjene- prihodi od izvlaštenja</t>
  </si>
  <si>
    <t>652690</t>
  </si>
  <si>
    <t>Ostali nespomenuti prihodi po posebnim propisima</t>
  </si>
  <si>
    <t>652691</t>
  </si>
  <si>
    <t>Ostali nespomenuti prihodi- uplate za potraž.Vezmarović</t>
  </si>
  <si>
    <t>6526911</t>
  </si>
  <si>
    <t>Ostali nespomenuti prihodi- ovrha Sirovica</t>
  </si>
  <si>
    <t>6526912</t>
  </si>
  <si>
    <t>Ostali nespomenuti prihodi- sporazum Opć. Preseka</t>
  </si>
  <si>
    <t>6526913</t>
  </si>
  <si>
    <t>Ostali nespomenuuti prihodi - Verterba (Patricija Šimić)</t>
  </si>
  <si>
    <t>6526914</t>
  </si>
  <si>
    <t>Ostali nespomenuti prihodi-Krik vl. Krešimir Motočić</t>
  </si>
  <si>
    <t>6526915</t>
  </si>
  <si>
    <t>Ostali nespomenuti prihodi-Želma Prom</t>
  </si>
  <si>
    <t>652692</t>
  </si>
  <si>
    <t>Ostali nespomenuti prihodi-natječajna dokumentacija</t>
  </si>
  <si>
    <t>652693</t>
  </si>
  <si>
    <t>Ostali nespomenuti prihodi-ZGO</t>
  </si>
  <si>
    <t>652694</t>
  </si>
  <si>
    <t>Ostali nespomenuti prihodi-smještaj učenika</t>
  </si>
  <si>
    <t>652695</t>
  </si>
  <si>
    <t>Ostali nespomenuti prihodi-Zaklada za djecu Hrvatske</t>
  </si>
  <si>
    <t>652696</t>
  </si>
  <si>
    <t>Ostali nespomenuti prihodi-prostorno uređenje-komisije</t>
  </si>
  <si>
    <t>652697</t>
  </si>
  <si>
    <t>Ostali nespomenuti prihodi- zdravstvo komisije</t>
  </si>
  <si>
    <t>652698</t>
  </si>
  <si>
    <t>Ostali nespomenuti prihodi-Autoturist presuda</t>
  </si>
  <si>
    <t>652699</t>
  </si>
  <si>
    <t>Ostali nespomenuti prihodi-ovrha za alimentaciju Weygand</t>
  </si>
  <si>
    <t>322210</t>
  </si>
  <si>
    <t>Osnovni materijal i sirovine</t>
  </si>
  <si>
    <t>322220</t>
  </si>
  <si>
    <t>Pomoćni i sanitetski materijal</t>
  </si>
  <si>
    <t>322230</t>
  </si>
  <si>
    <t>Kalo, rasip, lom i kvar materijala</t>
  </si>
  <si>
    <t>322240</t>
  </si>
  <si>
    <t>Namirnice</t>
  </si>
  <si>
    <t>322250</t>
  </si>
  <si>
    <t>Roba</t>
  </si>
  <si>
    <t>322260</t>
  </si>
  <si>
    <t>Lijekovi</t>
  </si>
  <si>
    <t>322290</t>
  </si>
  <si>
    <t>Ostali materijal i sirovine</t>
  </si>
  <si>
    <t>329210</t>
  </si>
  <si>
    <t>Premije osiguranja prijevoznih sredstava</t>
  </si>
  <si>
    <t>329220</t>
  </si>
  <si>
    <t>Premije osiguranja ostale imovine</t>
  </si>
  <si>
    <t>329230</t>
  </si>
  <si>
    <t>Premije osiguranja zaposlenih</t>
  </si>
  <si>
    <t>329910</t>
  </si>
  <si>
    <t>Rashodi protokola (vijenci, cvijeće, svijeće i slično)</t>
  </si>
  <si>
    <t>329990</t>
  </si>
  <si>
    <t>329991</t>
  </si>
  <si>
    <t>Ostali nespomenuti rashodi-izbori</t>
  </si>
  <si>
    <t>329992</t>
  </si>
  <si>
    <t>Ostali nespomenuti rashodi-predsjednički izbori</t>
  </si>
  <si>
    <t>329993</t>
  </si>
  <si>
    <t>Ostali nespom. rashodi poslov.-porezi i doprinosi</t>
  </si>
  <si>
    <t>329994</t>
  </si>
  <si>
    <t>Ostali nespomenuti rashodi poslovanja- birački odbori</t>
  </si>
  <si>
    <t>329995</t>
  </si>
  <si>
    <t>Ostali nespomenuti rashodi poslovanja- stručni tim</t>
  </si>
  <si>
    <t>329996</t>
  </si>
  <si>
    <t>Ostali nespomenuti rashodi poslovanja- izborna povjerenstva</t>
  </si>
  <si>
    <t>329997</t>
  </si>
  <si>
    <t>Ostali nespomenuti rashodi poslovanja- materijalni troškovi</t>
  </si>
  <si>
    <t>329998</t>
  </si>
  <si>
    <t>Ostali nespomenuti rashodi poslovanja- putni troškovi</t>
  </si>
  <si>
    <t>329999</t>
  </si>
  <si>
    <t>Ostali nespomenuti rashodi poslovanja- najam kuća</t>
  </si>
  <si>
    <t>3299991</t>
  </si>
  <si>
    <t>Ostali nespomenuti rashodi poslovanja- kućepazitelji</t>
  </si>
  <si>
    <t>3299992</t>
  </si>
  <si>
    <t>Ostali nespomenuti rashodi poslovanja- telefoni</t>
  </si>
  <si>
    <t>3299993</t>
  </si>
  <si>
    <t>Ostali nespomenuti rashodi poslovanja- zaštitna oprema</t>
  </si>
  <si>
    <t>3299994</t>
  </si>
  <si>
    <t>Ostali nespomenuti rashodi poslovanja- porezna uprava</t>
  </si>
  <si>
    <t>3299995</t>
  </si>
  <si>
    <t>Ostali nespomenuti rashodi poslovanja- APIS</t>
  </si>
  <si>
    <t>3299996</t>
  </si>
  <si>
    <t>Ostali nespomenuti rashodi poslovanja- izborna promidžba</t>
  </si>
  <si>
    <t>3299997</t>
  </si>
  <si>
    <t>Ostali nespomenut rashodi poslovanja- kontrolori</t>
  </si>
  <si>
    <t>3299998</t>
  </si>
  <si>
    <t>Ostali nespomenut rashodi poslovanja- članovi povjerenstva</t>
  </si>
  <si>
    <t>3299999</t>
  </si>
  <si>
    <t>Ostali nespomenut rashodi poslovanja-članovi popisnih povjerenstava ispostava</t>
  </si>
  <si>
    <t>32999991</t>
  </si>
  <si>
    <t>Ostali nespomenut rashodi poslovanja- voditelji popisnih centara</t>
  </si>
  <si>
    <t>32999992</t>
  </si>
  <si>
    <t>Ostali nespomenut rashodi poslovanja-popisivači kontrolnog popisa</t>
  </si>
  <si>
    <t>32999993</t>
  </si>
  <si>
    <t>Ostali nespomenut rashodi poslovanja- testiranje na COVID</t>
  </si>
  <si>
    <t>32999997</t>
  </si>
  <si>
    <t>Ostali nespomenut rashodi poslovanja- popisivači</t>
  </si>
  <si>
    <t>5.K. - POMOĆI- OŠ</t>
  </si>
  <si>
    <t>P0095</t>
  </si>
  <si>
    <t>636120</t>
  </si>
  <si>
    <t>Tekuće pomoći iz državnog proračuna proračunskim korisnicima proračuna JLP(R)S</t>
  </si>
  <si>
    <t>636130</t>
  </si>
  <si>
    <t>Tekuće pomoći proračunskim korisnicima iz proračuna JLP(R)S koji im nije nadležan</t>
  </si>
  <si>
    <t>P0096</t>
  </si>
  <si>
    <t>P0096.01</t>
  </si>
  <si>
    <t>638110</t>
  </si>
  <si>
    <t>Tekuće pomoći iz državnog proračuna temeljem prijenosa EU sredstava</t>
  </si>
  <si>
    <t>638111</t>
  </si>
  <si>
    <t>Tekuće pomoći iz državnog proračuna temeljem prijenosa EU sredstava-In poduzetnik</t>
  </si>
  <si>
    <t>6381110</t>
  </si>
  <si>
    <t>Tekuće pomoći iz državnog proračuna temeljem prijenosa EU sredstava- Prsten potpore 4</t>
  </si>
  <si>
    <t>638112</t>
  </si>
  <si>
    <t>Tekuće pomoći iz državnog proračuna temeljem prijenosa EU sredstava-prsten potpore II</t>
  </si>
  <si>
    <t>6381120</t>
  </si>
  <si>
    <t>Tekuće pomoći iz državnog proračuna temeljem prijenosa EU sredstava - SAVA TIES</t>
  </si>
  <si>
    <t>6381121</t>
  </si>
  <si>
    <t>Tekuće pomoći iz državnog proračuna temeljem prijenosa EU sredstava - Projekt sužena Sava</t>
  </si>
  <si>
    <t>6381122</t>
  </si>
  <si>
    <t>Tekuće pomoći iz drž. proračuna temeljem prijenosa EU sredstva - Prsten potpore V</t>
  </si>
  <si>
    <t>6381123</t>
  </si>
  <si>
    <t>Tekuće pomoći iz drž. proračuna temeljem prijenosa EU sredstva - Prsten potpore VI</t>
  </si>
  <si>
    <t>6381124</t>
  </si>
  <si>
    <t>Tekuće pomoći iz drž. proračuna temeljem prijenosa EU sredstava- CSSC LAB</t>
  </si>
  <si>
    <t>638113</t>
  </si>
  <si>
    <t>Tekuće pomoći iz državnog proračuna temeljem prijenosa EU sredstava-prsten potpore 3</t>
  </si>
  <si>
    <t>638114</t>
  </si>
  <si>
    <t>Tekuće pomoći iz drž. prorač. temeljem prijenosa EU sred.- Školska shema 2017. (osnovica- EU dio)</t>
  </si>
  <si>
    <t>638115</t>
  </si>
  <si>
    <t>Tekuće pomoći iz drž. prorač. temeljem prijenosa EU sred.- Školska shema 2018 (osnovica- EU dio)</t>
  </si>
  <si>
    <t>638116</t>
  </si>
  <si>
    <t>Tekuće pomoći iz drž.proračuna temeljem prijenosa EU sred.- FEAD</t>
  </si>
  <si>
    <t>638117</t>
  </si>
  <si>
    <t>Tekuće pomoći iz državnog proračuna temeljem prijenosa EU sredstava- Projekt Čigra</t>
  </si>
  <si>
    <t>638118</t>
  </si>
  <si>
    <t>Tekuće pomoć iiz državnog proračuna temenljem prijenosa EU sredstava-E račun</t>
  </si>
  <si>
    <t>638119</t>
  </si>
  <si>
    <t>Tekuće pomoći iz drž. proračuna temeljem prijenosa EU sredstava- IN CULTURA VERITAS</t>
  </si>
  <si>
    <t>638120</t>
  </si>
  <si>
    <t>Tekuće pomoći iz proračuna JLP(R)S temeljem prijenosa EU sredstava</t>
  </si>
  <si>
    <t>638130</t>
  </si>
  <si>
    <t>Tekuće pomoći od proračunskog korisnika drugog proračuna temeljem prijenosa EU sredstava</t>
  </si>
  <si>
    <t>638140</t>
  </si>
  <si>
    <t>Tekuće pomoći od izvanproračunskog korisnika temeljem prijenosa EU sredstava</t>
  </si>
  <si>
    <t>P0096.02</t>
  </si>
  <si>
    <t>P0097</t>
  </si>
  <si>
    <t>663110</t>
  </si>
  <si>
    <t>Tekuće donacije od fizičkih osoba</t>
  </si>
  <si>
    <t>663120</t>
  </si>
  <si>
    <t>Tekuće donacije od neprofitnih organizacija</t>
  </si>
  <si>
    <t>663130</t>
  </si>
  <si>
    <t>Tekuće donacije od trgovačkih društava</t>
  </si>
  <si>
    <t>663140</t>
  </si>
  <si>
    <t>Tekuće donacije od ostalih subjekata izvan općeg proračuna</t>
  </si>
  <si>
    <t>323710</t>
  </si>
  <si>
    <t>Autorski honorari</t>
  </si>
  <si>
    <t>323720</t>
  </si>
  <si>
    <t>Ugovori o djelu</t>
  </si>
  <si>
    <t>323730</t>
  </si>
  <si>
    <t>Usluge odvjetnika i pravnog savjetovanja</t>
  </si>
  <si>
    <t>323740</t>
  </si>
  <si>
    <t>Revizorske usluge</t>
  </si>
  <si>
    <t>323750</t>
  </si>
  <si>
    <t>Geodetsko-katastarske usluge</t>
  </si>
  <si>
    <t>323760</t>
  </si>
  <si>
    <t>Usluge vještačenja</t>
  </si>
  <si>
    <t>323770</t>
  </si>
  <si>
    <t>Usluge agencija, studentskog servisa (prijepisi, prijevodi i drugo)</t>
  </si>
  <si>
    <t>323780</t>
  </si>
  <si>
    <t>Znanstvenoistraživačke usluge</t>
  </si>
  <si>
    <t>323790</t>
  </si>
  <si>
    <t>Ostale intelektualne usluge</t>
  </si>
  <si>
    <t>311110</t>
  </si>
  <si>
    <t>Plaće za zaposlene</t>
  </si>
  <si>
    <t>311111</t>
  </si>
  <si>
    <t>Plaće za zaposlene-županija</t>
  </si>
  <si>
    <t>311112</t>
  </si>
  <si>
    <t>Plaće za zaposlene-EU</t>
  </si>
  <si>
    <t>311113</t>
  </si>
  <si>
    <t>Plaće za redovan rad- legalizacija</t>
  </si>
  <si>
    <t>311114</t>
  </si>
  <si>
    <t>Plaća za zaposlene-25% ZŽ projekt Streetlight EPC</t>
  </si>
  <si>
    <t>311115</t>
  </si>
  <si>
    <t>Plaća za zaposlene-Prsten potpore</t>
  </si>
  <si>
    <t>311116</t>
  </si>
  <si>
    <t>Plaća za zaposlene-predfin.projekt Čigra</t>
  </si>
  <si>
    <t>311117</t>
  </si>
  <si>
    <t>Plaća za zaposlene- projekt SAVA Ties</t>
  </si>
  <si>
    <t>311118</t>
  </si>
  <si>
    <t>Plaće za zaposlene- projekt "Nova tehnička pomoć"</t>
  </si>
  <si>
    <t>311120</t>
  </si>
  <si>
    <t>Plaće za vježbenike</t>
  </si>
  <si>
    <t>311130</t>
  </si>
  <si>
    <t>Plaće po sudskim presudama</t>
  </si>
  <si>
    <t>312110</t>
  </si>
  <si>
    <t>Bonus za uspješan rad</t>
  </si>
  <si>
    <t>312120</t>
  </si>
  <si>
    <t>Nagrade-županija</t>
  </si>
  <si>
    <t>312121</t>
  </si>
  <si>
    <t>Nagrade</t>
  </si>
  <si>
    <t>312122</t>
  </si>
  <si>
    <t>Nagrade-EU</t>
  </si>
  <si>
    <t>312123</t>
  </si>
  <si>
    <t>Nagrade-legalizacija</t>
  </si>
  <si>
    <t>312130</t>
  </si>
  <si>
    <t>Darovi- županija</t>
  </si>
  <si>
    <t>312131</t>
  </si>
  <si>
    <t>Darovi</t>
  </si>
  <si>
    <t>312132</t>
  </si>
  <si>
    <t>Darovi-legalizacija</t>
  </si>
  <si>
    <t>312140</t>
  </si>
  <si>
    <t>Otpremnine</t>
  </si>
  <si>
    <t>312150</t>
  </si>
  <si>
    <t>Naknade za bolest, invalidnost i smrtni slučaj- županija</t>
  </si>
  <si>
    <t>312151</t>
  </si>
  <si>
    <t>Naknada za bolest, invalidnost i smrtni slučaj</t>
  </si>
  <si>
    <t>312160</t>
  </si>
  <si>
    <t>Regres za godišnji odmor</t>
  </si>
  <si>
    <t>312161</t>
  </si>
  <si>
    <t>Regres za godišnji odmor- legalizacija</t>
  </si>
  <si>
    <t>312162</t>
  </si>
  <si>
    <t>Regres za godišnji odmor- županija</t>
  </si>
  <si>
    <t>312163</t>
  </si>
  <si>
    <t>Regres za godišnji odmor - UDUZŽ</t>
  </si>
  <si>
    <t>312190</t>
  </si>
  <si>
    <t>Ostali nenavedeni rashodi za zaposlene</t>
  </si>
  <si>
    <t>312191</t>
  </si>
  <si>
    <t>Ostali nenavedeni rashodi za zaposlene-Županija</t>
  </si>
  <si>
    <t>312192</t>
  </si>
  <si>
    <t>Ostali rashodi za zaposlene- legalizacija</t>
  </si>
  <si>
    <t>312193</t>
  </si>
  <si>
    <t>Ostali rashodi za zaposlene-predfinan.projekta Čigra</t>
  </si>
  <si>
    <t>312195</t>
  </si>
  <si>
    <t>Ostali nenavedeni rashodi za zaposlene- troškovi prehrane</t>
  </si>
  <si>
    <t>312196</t>
  </si>
  <si>
    <t>Ostali nenavedeni rashodi za zaposlene -UDUZŽ</t>
  </si>
  <si>
    <t>313210</t>
  </si>
  <si>
    <t>313211</t>
  </si>
  <si>
    <t>Doprinosi za obvezno zdravstveno osiguranje-županija</t>
  </si>
  <si>
    <t>313212</t>
  </si>
  <si>
    <t>Doprinosi za obvezno zdravstveno osiguranje-EU</t>
  </si>
  <si>
    <t>313213</t>
  </si>
  <si>
    <t>Doprinosi za obvezno zdravstveno osiguranje- legalizacija</t>
  </si>
  <si>
    <t>313214</t>
  </si>
  <si>
    <t>Doprinos za obvezno zdravstveno osiguranje-25% ZŽ Streetlight EPC</t>
  </si>
  <si>
    <t>313215</t>
  </si>
  <si>
    <t>Doprinos za obvezno zdravstveno osiguranje-Prsten potpore</t>
  </si>
  <si>
    <t>313216</t>
  </si>
  <si>
    <t>Doprinos za obvezno zdravstveno osiguranje-Predfinan.projekta Čigra</t>
  </si>
  <si>
    <t>313217</t>
  </si>
  <si>
    <t>Doprinosi za obvezno zdravstveno osiguranje- "Nova tehnička pomoć"</t>
  </si>
  <si>
    <t>313220</t>
  </si>
  <si>
    <t>Doprinos za obvezno zdravstveno osiguranje zaštite zdravlja na radu</t>
  </si>
  <si>
    <t>313290</t>
  </si>
  <si>
    <t>Ostali doprinosi</t>
  </si>
  <si>
    <t>321210</t>
  </si>
  <si>
    <t>Naknade za prijevoz na posao i s posla</t>
  </si>
  <si>
    <t>321211</t>
  </si>
  <si>
    <t>Naknade za prijevoz na posao i s posla-županija</t>
  </si>
  <si>
    <t>321212</t>
  </si>
  <si>
    <t>321213</t>
  </si>
  <si>
    <t>Naknade za prijevoz na posao i s posla - predfinan.projekta Čigra</t>
  </si>
  <si>
    <t>321214</t>
  </si>
  <si>
    <t>Naknade za prijevoz na posao i s posla- EU</t>
  </si>
  <si>
    <t>321220</t>
  </si>
  <si>
    <t>Naknade za rad na terenu</t>
  </si>
  <si>
    <t>321230</t>
  </si>
  <si>
    <t>Naknade za odvojeni život</t>
  </si>
  <si>
    <t>322110</t>
  </si>
  <si>
    <t>Uredski materijal</t>
  </si>
  <si>
    <t>322120</t>
  </si>
  <si>
    <t>Literatura (publikacije, časopisi, glasila, knjige i ostalo)</t>
  </si>
  <si>
    <t>322130</t>
  </si>
  <si>
    <t>Arhivski materijal</t>
  </si>
  <si>
    <t>322140</t>
  </si>
  <si>
    <t>Materijal i sredstva za čišćenje i održavanje</t>
  </si>
  <si>
    <t>322160</t>
  </si>
  <si>
    <t>Materijal za higijenske potrebe i njegu</t>
  </si>
  <si>
    <t>322190</t>
  </si>
  <si>
    <t>Ostali materijal za potrebe redovnog poslovanja</t>
  </si>
  <si>
    <t>422710</t>
  </si>
  <si>
    <t>Uređaji</t>
  </si>
  <si>
    <t>422720</t>
  </si>
  <si>
    <t>Strojevi</t>
  </si>
  <si>
    <t>422730</t>
  </si>
  <si>
    <t>Oprema</t>
  </si>
  <si>
    <t>321110</t>
  </si>
  <si>
    <t>Dnevnice za službeni put u zemlji</t>
  </si>
  <si>
    <t>321120</t>
  </si>
  <si>
    <t>Dnevnice za službeni put u inozemstvu</t>
  </si>
  <si>
    <t>321130</t>
  </si>
  <si>
    <t>Naknade za smještaj na službenom putu u zemlji</t>
  </si>
  <si>
    <t>321140</t>
  </si>
  <si>
    <t>Naknade za smještaj na službenom putu u inozemstvu</t>
  </si>
  <si>
    <t>321150</t>
  </si>
  <si>
    <t>Naknade za prijevoz na službenom putu u zemlji</t>
  </si>
  <si>
    <t>321160</t>
  </si>
  <si>
    <t>Naknade za prijevoz na službenom putu u inozemstvu</t>
  </si>
  <si>
    <t>321170</t>
  </si>
  <si>
    <t>Dnevnice per diem</t>
  </si>
  <si>
    <t>321190</t>
  </si>
  <si>
    <t>Ostali rashodi za službena putovanja</t>
  </si>
  <si>
    <t>321191</t>
  </si>
  <si>
    <t>Ostali rashodi za službena putovanja-županija</t>
  </si>
  <si>
    <t>329410</t>
  </si>
  <si>
    <t>Tuzemne članarine</t>
  </si>
  <si>
    <t>329420</t>
  </si>
  <si>
    <t>Međunarodne članarine</t>
  </si>
  <si>
    <t>329430</t>
  </si>
  <si>
    <t>Norme</t>
  </si>
  <si>
    <t>7.3. - PRIHODI OD PRODAJE ILI ZAMJENE NEFINANCIJSKE IMOVINE- OŠ</t>
  </si>
  <si>
    <t>P0098</t>
  </si>
  <si>
    <t>721110</t>
  </si>
  <si>
    <t>Stambeni objekti za zaposlene</t>
  </si>
  <si>
    <t>721120</t>
  </si>
  <si>
    <t>Stambeni objekti za socijalne skupine građana</t>
  </si>
  <si>
    <t>721190</t>
  </si>
  <si>
    <t>Ostali stambeni objekti</t>
  </si>
  <si>
    <t>322310</t>
  </si>
  <si>
    <t>Električna energija</t>
  </si>
  <si>
    <t>322320</t>
  </si>
  <si>
    <t>Topla voda (toplana)</t>
  </si>
  <si>
    <t>322330</t>
  </si>
  <si>
    <t>Plin</t>
  </si>
  <si>
    <t>322340</t>
  </si>
  <si>
    <t>Motorni benzin i dizel gorivo</t>
  </si>
  <si>
    <t>322390</t>
  </si>
  <si>
    <t>Ostali materijali za proizvodnju energije (ugljen, drva, teško ulje)</t>
  </si>
  <si>
    <t>Izvršenje 06/24</t>
  </si>
  <si>
    <t>Izvorni plan 2024 €</t>
  </si>
  <si>
    <t>IZVRŠENJE FINANCIJSKOG PLANA PRORAČUNSKOG KORISNIKA DRŽAVNOG PRORAČUNA
ZA 06/2024.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</si>
</sst>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[$-1041A]#,##0.00;\-\ #,##0.00"/>
    <numFmt numFmtId="166" formatCode="0.00##\%"/>
    <numFmt numFmtId="167" formatCode="[$-1041A]#,##0.00;\-#,##0.00"/>
    <numFmt numFmtId="171" formatCode="0.00\%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</font>
    <font>
      <b/>
      <sz val="12"/>
      <color rgb="FF0C0C0C"/>
      <name val="Arial"/>
      <family val="2"/>
    </font>
    <font>
      <sz val="12"/>
      <name val="Arial"/>
      <family val="2"/>
    </font>
    <font>
      <b/>
      <sz val="9"/>
      <color rgb="FF0C0C0C"/>
      <name val="Arial"/>
      <family val="2"/>
    </font>
    <font>
      <b/>
      <sz val="8"/>
      <color rgb="FF0C0C0C"/>
      <name val="Arial"/>
      <family val="2"/>
    </font>
    <font>
      <sz val="9"/>
      <color theme="1"/>
      <name val="Arial"/>
      <family val="2"/>
    </font>
    <font>
      <b/>
      <sz val="8"/>
      <color rgb="FF00008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b/>
      <sz val="14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4"/>
      <name val="Arial"/>
    </font>
    <font>
      <sz val="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8"/>
      <name val="Arial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EE75"/>
        <bgColor rgb="FFFFEE75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/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24" fillId="0" borderId="0"/>
  </cellStyleXfs>
  <cellXfs count="131">
    <xf numFmtId="0" fontId="0" fillId="0" borderId="0" xfId="0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/>
    <xf numFmtId="0" fontId="13" fillId="4" borderId="3" xfId="0" applyFont="1" applyFill="1" applyBorder="1" applyAlignment="1"/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10" fontId="5" fillId="0" borderId="3" xfId="0" applyNumberFormat="1" applyFont="1" applyFill="1" applyBorder="1" applyAlignment="1">
      <alignment horizontal="right"/>
    </xf>
    <xf numFmtId="0" fontId="10" fillId="0" borderId="0" xfId="0" applyFont="1" applyAlignment="1">
      <alignment vertical="top"/>
    </xf>
    <xf numFmtId="0" fontId="16" fillId="5" borderId="6" xfId="0" applyNumberFormat="1" applyFont="1" applyFill="1" applyBorder="1" applyAlignment="1" applyProtection="1">
      <alignment horizontal="left" vertical="center" wrapText="1"/>
    </xf>
    <xf numFmtId="49" fontId="18" fillId="0" borderId="10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Fill="1" applyBorder="1" applyAlignment="1" applyProtection="1">
      <alignment horizontal="left" vertical="center" wrapText="1"/>
    </xf>
    <xf numFmtId="49" fontId="16" fillId="0" borderId="12" xfId="0" applyNumberFormat="1" applyFont="1" applyFill="1" applyBorder="1" applyAlignment="1" applyProtection="1">
      <alignment horizontal="left" vertical="top" wrapText="1"/>
    </xf>
    <xf numFmtId="4" fontId="19" fillId="0" borderId="11" xfId="0" applyNumberFormat="1" applyFont="1" applyFill="1" applyBorder="1" applyAlignment="1" applyProtection="1">
      <alignment horizontal="right" vertical="top" shrinkToFit="1"/>
    </xf>
    <xf numFmtId="164" fontId="20" fillId="0" borderId="13" xfId="0" applyNumberFormat="1" applyFont="1" applyFill="1" applyBorder="1" applyAlignment="1" applyProtection="1">
      <alignment horizontal="right" vertical="top"/>
    </xf>
    <xf numFmtId="4" fontId="20" fillId="0" borderId="11" xfId="0" applyNumberFormat="1" applyFont="1" applyFill="1" applyBorder="1" applyAlignment="1" applyProtection="1">
      <alignment horizontal="right" vertical="top" shrinkToFit="1"/>
      <protection locked="0"/>
    </xf>
    <xf numFmtId="49" fontId="18" fillId="0" borderId="11" xfId="0" applyNumberFormat="1" applyFont="1" applyFill="1" applyBorder="1" applyAlignment="1" applyProtection="1">
      <alignment horizontal="left" vertical="center" wrapText="1" shrinkToFit="1"/>
    </xf>
    <xf numFmtId="49" fontId="21" fillId="0" borderId="11" xfId="0" applyNumberFormat="1" applyFont="1" applyFill="1" applyBorder="1" applyAlignment="1" applyProtection="1">
      <alignment horizontal="left" vertical="center" wrapText="1"/>
    </xf>
    <xf numFmtId="49" fontId="21" fillId="0" borderId="11" xfId="0" applyNumberFormat="1" applyFont="1" applyFill="1" applyBorder="1" applyAlignment="1" applyProtection="1">
      <alignment horizontal="left" vertical="center" wrapText="1" shrinkToFit="1"/>
    </xf>
    <xf numFmtId="0" fontId="23" fillId="0" borderId="0" xfId="0" applyFont="1" applyAlignment="1"/>
    <xf numFmtId="0" fontId="7" fillId="4" borderId="0" xfId="0" applyFont="1" applyFill="1" applyAlignment="1"/>
    <xf numFmtId="0" fontId="25" fillId="6" borderId="0" xfId="2" applyNumberFormat="1" applyFont="1" applyFill="1" applyBorder="1" applyAlignment="1">
      <alignment horizontal="left" vertical="center" wrapText="1" readingOrder="1"/>
    </xf>
    <xf numFmtId="0" fontId="25" fillId="6" borderId="0" xfId="2" applyNumberFormat="1" applyFont="1" applyFill="1" applyBorder="1" applyAlignment="1">
      <alignment vertical="center" wrapText="1" readingOrder="1"/>
    </xf>
    <xf numFmtId="165" fontId="25" fillId="6" borderId="0" xfId="2" applyNumberFormat="1" applyFont="1" applyFill="1" applyBorder="1" applyAlignment="1">
      <alignment horizontal="right" vertical="center" wrapText="1" readingOrder="1"/>
    </xf>
    <xf numFmtId="165" fontId="25" fillId="6" borderId="0" xfId="2" applyNumberFormat="1" applyFont="1" applyFill="1" applyBorder="1" applyAlignment="1">
      <alignment vertical="center" wrapText="1" readingOrder="1"/>
    </xf>
    <xf numFmtId="0" fontId="0" fillId="7" borderId="0" xfId="0" applyFill="1"/>
    <xf numFmtId="165" fontId="0" fillId="7" borderId="0" xfId="0" applyNumberFormat="1" applyFill="1"/>
    <xf numFmtId="0" fontId="27" fillId="0" borderId="0" xfId="0" applyFont="1" applyAlignment="1"/>
    <xf numFmtId="0" fontId="14" fillId="5" borderId="6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7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7" fillId="0" borderId="1" xfId="0" quotePrefix="1" applyFont="1" applyFill="1" applyBorder="1" applyAlignment="1">
      <alignment horizontal="left" vertical="center"/>
    </xf>
    <xf numFmtId="0" fontId="11" fillId="0" borderId="3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7" fillId="0" borderId="1" xfId="0" quotePrefix="1" applyFont="1" applyBorder="1" applyAlignment="1">
      <alignment horizontal="left" vertical="center"/>
    </xf>
    <xf numFmtId="0" fontId="7" fillId="3" borderId="1" xfId="0" quotePrefix="1" applyNumberFormat="1" applyFont="1" applyFill="1" applyBorder="1" applyAlignment="1" applyProtection="1">
      <alignment horizontal="left" vertical="center" wrapText="1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4" fillId="5" borderId="6" xfId="0" applyNumberFormat="1" applyFont="1" applyFill="1" applyBorder="1" applyAlignment="1" applyProtection="1">
      <alignment horizontal="left" vertical="center" wrapText="1"/>
    </xf>
    <xf numFmtId="0" fontId="15" fillId="0" borderId="7" xfId="0" applyNumberFormat="1" applyFont="1" applyFill="1" applyBorder="1" applyAlignment="1" applyProtection="1">
      <alignment horizontal="left"/>
    </xf>
    <xf numFmtId="0" fontId="0" fillId="7" borderId="0" xfId="0" applyFill="1" applyAlignment="1">
      <alignment horizontal="center"/>
    </xf>
    <xf numFmtId="0" fontId="7" fillId="4" borderId="0" xfId="0" applyFont="1" applyFill="1" applyAlignment="1">
      <alignment horizontal="center"/>
    </xf>
    <xf numFmtId="166" fontId="5" fillId="1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10" borderId="0" xfId="0" applyFont="1" applyFill="1" applyBorder="1" applyAlignment="1" applyProtection="1"/>
    <xf numFmtId="0" fontId="0" fillId="0" borderId="0" xfId="0"/>
    <xf numFmtId="4" fontId="5" fillId="10" borderId="0" xfId="0" applyNumberFormat="1" applyFont="1" applyFill="1" applyBorder="1" applyAlignment="1" applyProtection="1">
      <alignment horizontal="center" vertical="center"/>
    </xf>
    <xf numFmtId="166" fontId="5" fillId="9" borderId="0" xfId="0" applyNumberFormat="1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/>
    <xf numFmtId="4" fontId="5" fillId="9" borderId="0" xfId="0" applyNumberFormat="1" applyFont="1" applyFill="1" applyBorder="1" applyAlignment="1" applyProtection="1">
      <alignment horizontal="center" vertical="center"/>
    </xf>
    <xf numFmtId="0" fontId="7" fillId="8" borderId="0" xfId="0" applyFont="1" applyFill="1" applyAlignment="1">
      <alignment horizontal="center"/>
    </xf>
    <xf numFmtId="0" fontId="7" fillId="4" borderId="0" xfId="0" applyFont="1" applyFill="1" applyBorder="1" applyAlignment="1" applyProtection="1"/>
    <xf numFmtId="4" fontId="7" fillId="4" borderId="0" xfId="0" applyNumberFormat="1" applyFont="1" applyFill="1" applyBorder="1" applyAlignment="1" applyProtection="1">
      <alignment horizontal="center" vertical="center"/>
    </xf>
    <xf numFmtId="166" fontId="7" fillId="4" borderId="0" xfId="0" applyNumberFormat="1" applyFont="1" applyFill="1" applyBorder="1" applyAlignment="1" applyProtection="1">
      <alignment horizontal="center" vertical="center"/>
    </xf>
    <xf numFmtId="0" fontId="23" fillId="0" borderId="0" xfId="0" applyFont="1"/>
    <xf numFmtId="0" fontId="26" fillId="11" borderId="0" xfId="0" applyFont="1" applyFill="1" applyBorder="1" applyAlignment="1" applyProtection="1"/>
    <xf numFmtId="4" fontId="26" fillId="11" borderId="0" xfId="0" applyNumberFormat="1" applyFont="1" applyFill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0" fontId="7" fillId="0" borderId="0" xfId="0" applyFont="1"/>
    <xf numFmtId="4" fontId="7" fillId="0" borderId="0" xfId="0" applyNumberFormat="1" applyFont="1" applyBorder="1" applyAlignment="1" applyProtection="1">
      <alignment horizontal="right"/>
    </xf>
    <xf numFmtId="0" fontId="26" fillId="11" borderId="0" xfId="0" applyFont="1" applyFill="1" applyAlignment="1">
      <alignment horizontal="center"/>
    </xf>
    <xf numFmtId="0" fontId="27" fillId="0" borderId="0" xfId="0" applyFont="1" applyBorder="1" applyAlignment="1" applyProtection="1">
      <alignment horizontal="center"/>
    </xf>
    <xf numFmtId="0" fontId="17" fillId="5" borderId="8" xfId="0" applyNumberFormat="1" applyFont="1" applyFill="1" applyBorder="1" applyAlignment="1" applyProtection="1">
      <alignment horizontal="left" vertical="center"/>
    </xf>
    <xf numFmtId="0" fontId="17" fillId="5" borderId="9" xfId="0" applyNumberFormat="1" applyFont="1" applyFill="1" applyBorder="1" applyAlignment="1" applyProtection="1">
      <alignment horizontal="left" vertical="center"/>
    </xf>
    <xf numFmtId="49" fontId="18" fillId="0" borderId="14" xfId="0" applyNumberFormat="1" applyFont="1" applyFill="1" applyBorder="1" applyAlignment="1" applyProtection="1">
      <alignment horizontal="left" vertical="top" wrapText="1"/>
    </xf>
    <xf numFmtId="49" fontId="18" fillId="0" borderId="15" xfId="0" applyNumberFormat="1" applyFont="1" applyFill="1" applyBorder="1" applyAlignment="1" applyProtection="1">
      <alignment horizontal="left" vertical="center" wrapText="1"/>
    </xf>
    <xf numFmtId="49" fontId="16" fillId="0" borderId="16" xfId="0" applyNumberFormat="1" applyFont="1" applyFill="1" applyBorder="1" applyAlignment="1" applyProtection="1">
      <alignment horizontal="left" vertical="top" wrapText="1"/>
    </xf>
    <xf numFmtId="4" fontId="20" fillId="0" borderId="15" xfId="0" applyNumberFormat="1" applyFont="1" applyFill="1" applyBorder="1" applyAlignment="1" applyProtection="1">
      <alignment horizontal="right" vertical="top" shrinkToFit="1"/>
      <protection locked="0"/>
    </xf>
    <xf numFmtId="164" fontId="20" fillId="0" borderId="17" xfId="0" applyNumberFormat="1" applyFont="1" applyFill="1" applyBorder="1" applyAlignment="1" applyProtection="1">
      <alignment horizontal="right" vertical="top"/>
    </xf>
    <xf numFmtId="4" fontId="17" fillId="5" borderId="8" xfId="0" applyNumberFormat="1" applyFont="1" applyFill="1" applyBorder="1" applyAlignment="1" applyProtection="1">
      <alignment horizontal="left" vertical="center"/>
    </xf>
    <xf numFmtId="49" fontId="18" fillId="0" borderId="10" xfId="0" applyNumberFormat="1" applyFont="1" applyFill="1" applyBorder="1" applyAlignment="1" applyProtection="1">
      <alignment horizontal="left" vertical="top" shrinkToFit="1"/>
    </xf>
    <xf numFmtId="49" fontId="16" fillId="0" borderId="12" xfId="0" applyNumberFormat="1" applyFont="1" applyFill="1" applyBorder="1" applyAlignment="1" applyProtection="1">
      <alignment horizontal="left" vertical="top" shrinkToFit="1"/>
    </xf>
    <xf numFmtId="4" fontId="19" fillId="0" borderId="15" xfId="0" applyNumberFormat="1" applyFont="1" applyFill="1" applyBorder="1" applyAlignment="1" applyProtection="1">
      <alignment horizontal="right" vertical="top" shrinkToFit="1"/>
    </xf>
    <xf numFmtId="0" fontId="0" fillId="12" borderId="0" xfId="0" applyFill="1"/>
    <xf numFmtId="0" fontId="29" fillId="0" borderId="0" xfId="0" applyFont="1" applyAlignment="1" applyProtection="1">
      <alignment vertical="top" wrapText="1" readingOrder="1"/>
      <protection locked="0"/>
    </xf>
    <xf numFmtId="0" fontId="29" fillId="0" borderId="0" xfId="0" applyFont="1" applyAlignment="1" applyProtection="1">
      <alignment vertical="top" wrapText="1" readingOrder="1"/>
      <protection locked="0"/>
    </xf>
    <xf numFmtId="0" fontId="29" fillId="0" borderId="0" xfId="0" applyFont="1" applyAlignment="1" applyProtection="1">
      <alignment horizontal="right" vertical="top" wrapText="1" readingOrder="1"/>
      <protection locked="0"/>
    </xf>
    <xf numFmtId="0" fontId="30" fillId="0" borderId="18" xfId="0" applyFont="1" applyBorder="1" applyAlignment="1" applyProtection="1">
      <alignment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horizontal="right" vertical="top" wrapText="1" readingOrder="1"/>
      <protection locked="0"/>
    </xf>
    <xf numFmtId="0" fontId="29" fillId="0" borderId="18" xfId="0" applyFont="1" applyBorder="1" applyAlignment="1" applyProtection="1">
      <alignment horizontal="right" vertical="top" wrapText="1" readingOrder="1"/>
      <protection locked="0"/>
    </xf>
    <xf numFmtId="0" fontId="30" fillId="0" borderId="19" xfId="0" applyFont="1" applyBorder="1" applyAlignment="1" applyProtection="1">
      <alignment vertical="top" wrapText="1" readingOrder="1"/>
      <protection locked="0"/>
    </xf>
    <xf numFmtId="0" fontId="30" fillId="0" borderId="19" xfId="0" applyFont="1" applyBorder="1" applyAlignment="1" applyProtection="1">
      <alignment vertical="top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30" fillId="0" borderId="19" xfId="0" applyFont="1" applyBorder="1" applyAlignment="1" applyProtection="1">
      <alignment horizontal="right" vertical="top" wrapText="1" readingOrder="1"/>
      <protection locked="0"/>
    </xf>
    <xf numFmtId="0" fontId="29" fillId="0" borderId="19" xfId="0" applyFont="1" applyBorder="1" applyAlignment="1" applyProtection="1">
      <alignment horizontal="right" vertical="top" wrapText="1" readingOrder="1"/>
      <protection locked="0"/>
    </xf>
    <xf numFmtId="0" fontId="30" fillId="0" borderId="20" xfId="0" applyFont="1" applyBorder="1" applyAlignment="1" applyProtection="1">
      <alignment vertical="top" wrapText="1" readingOrder="1"/>
      <protection locked="0"/>
    </xf>
    <xf numFmtId="0" fontId="28" fillId="0" borderId="0" xfId="0" applyFont="1" applyAlignment="1" applyProtection="1">
      <alignment horizontal="right" vertical="top" wrapText="1" readingOrder="1"/>
      <protection locked="0"/>
    </xf>
    <xf numFmtId="0" fontId="30" fillId="0" borderId="18" xfId="0" applyFont="1" applyBorder="1" applyAlignment="1" applyProtection="1">
      <alignment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 wrapText="1" readingOrder="1"/>
      <protection locked="0"/>
    </xf>
    <xf numFmtId="167" fontId="28" fillId="0" borderId="0" xfId="0" applyNumberFormat="1" applyFont="1" applyAlignment="1" applyProtection="1">
      <alignment vertical="top" wrapText="1" readingOrder="1"/>
      <protection locked="0"/>
    </xf>
    <xf numFmtId="167" fontId="30" fillId="0" borderId="20" xfId="0" applyNumberFormat="1" applyFont="1" applyBorder="1" applyAlignment="1" applyProtection="1">
      <alignment vertical="top" wrapText="1" readingOrder="1"/>
      <protection locked="0"/>
    </xf>
    <xf numFmtId="0" fontId="29" fillId="0" borderId="19" xfId="0" applyFont="1" applyBorder="1" applyAlignment="1" applyProtection="1">
      <alignment vertical="top" wrapText="1" readingOrder="1"/>
      <protection locked="0"/>
    </xf>
    <xf numFmtId="171" fontId="7" fillId="4" borderId="0" xfId="0" applyNumberFormat="1" applyFont="1" applyFill="1" applyBorder="1" applyAlignment="1" applyProtection="1">
      <alignment horizontal="center" vertical="center"/>
    </xf>
    <xf numFmtId="171" fontId="0" fillId="0" borderId="0" xfId="0" applyNumberFormat="1" applyAlignment="1">
      <alignment horizontal="center" vertical="center"/>
    </xf>
  </cellXfs>
  <cellStyles count="3">
    <cellStyle name="Normal" xfId="2" xr:uid="{FDA07C07-3D9B-4A75-91E7-A58B2A60AEFD}"/>
    <cellStyle name="Normalno" xfId="0" builtinId="0"/>
    <cellStyle name="Obično_List4" xfId="1" xr:uid="{00000000-0005-0000-0000-000001000000}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3"/>
  <sheetViews>
    <sheetView zoomScaleNormal="100" workbookViewId="0">
      <selection activeCell="B9" sqref="B9:K9"/>
    </sheetView>
  </sheetViews>
  <sheetFormatPr defaultRowHeight="15" x14ac:dyDescent="0.25"/>
  <cols>
    <col min="6" max="9" width="25.28515625" customWidth="1"/>
    <col min="10" max="11" width="15.7109375" customWidth="1"/>
    <col min="12" max="12" width="25.28515625" customWidth="1"/>
  </cols>
  <sheetData>
    <row r="1" spans="1:12" x14ac:dyDescent="0.25">
      <c r="A1" t="s">
        <v>308</v>
      </c>
      <c r="B1" s="28"/>
    </row>
    <row r="2" spans="1:12" x14ac:dyDescent="0.25">
      <c r="A2" t="s">
        <v>309</v>
      </c>
      <c r="B2" s="28"/>
    </row>
    <row r="3" spans="1:12" x14ac:dyDescent="0.25">
      <c r="A3" t="s">
        <v>310</v>
      </c>
      <c r="B3" s="28"/>
    </row>
    <row r="4" spans="1:12" x14ac:dyDescent="0.25">
      <c r="A4" t="s">
        <v>311</v>
      </c>
      <c r="B4" s="28"/>
    </row>
    <row r="8" spans="1:12" ht="42" customHeight="1" x14ac:dyDescent="0.25">
      <c r="B8" s="52" t="s">
        <v>1352</v>
      </c>
      <c r="C8" s="52"/>
      <c r="D8" s="52"/>
      <c r="E8" s="52"/>
      <c r="F8" s="52"/>
      <c r="G8" s="52"/>
      <c r="H8" s="52"/>
      <c r="I8" s="52"/>
      <c r="J8" s="52"/>
      <c r="K8" s="52"/>
      <c r="L8" s="7"/>
    </row>
    <row r="9" spans="1:12" ht="18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2"/>
    </row>
    <row r="10" spans="1:12" ht="15.75" customHeight="1" x14ac:dyDescent="0.25">
      <c r="B10" s="52" t="s">
        <v>4</v>
      </c>
      <c r="C10" s="52"/>
      <c r="D10" s="52"/>
      <c r="E10" s="52"/>
      <c r="F10" s="52"/>
      <c r="G10" s="52"/>
      <c r="H10" s="52"/>
      <c r="I10" s="52"/>
      <c r="J10" s="52"/>
      <c r="K10" s="52"/>
      <c r="L10" s="6"/>
    </row>
    <row r="11" spans="1:12" ht="18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3"/>
    </row>
    <row r="12" spans="1:12" ht="18" customHeight="1" x14ac:dyDescent="0.25">
      <c r="B12" s="52" t="s">
        <v>17</v>
      </c>
      <c r="C12" s="52"/>
      <c r="D12" s="52"/>
      <c r="E12" s="52"/>
      <c r="F12" s="52"/>
      <c r="G12" s="52"/>
      <c r="H12" s="52"/>
      <c r="I12" s="52"/>
      <c r="J12" s="52"/>
      <c r="K12" s="52"/>
      <c r="L12" s="5"/>
    </row>
    <row r="13" spans="1:12" ht="18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"/>
    </row>
    <row r="14" spans="1:12" ht="18" customHeight="1" x14ac:dyDescent="0.25">
      <c r="B14" s="68" t="s">
        <v>18</v>
      </c>
      <c r="C14" s="68"/>
      <c r="D14" s="68"/>
      <c r="E14" s="68"/>
      <c r="F14" s="68"/>
      <c r="G14" s="18"/>
      <c r="H14" s="17"/>
      <c r="I14" s="17"/>
    </row>
    <row r="15" spans="1:12" x14ac:dyDescent="0.25">
      <c r="B15" s="56" t="s">
        <v>3</v>
      </c>
      <c r="C15" s="56"/>
      <c r="D15" s="56"/>
      <c r="E15" s="56"/>
      <c r="F15" s="56"/>
      <c r="G15" s="21" t="s">
        <v>909</v>
      </c>
      <c r="H15" s="21" t="s">
        <v>910</v>
      </c>
      <c r="I15" s="8" t="s">
        <v>5</v>
      </c>
    </row>
    <row r="16" spans="1:12" x14ac:dyDescent="0.25">
      <c r="B16" s="63">
        <v>1</v>
      </c>
      <c r="C16" s="63"/>
      <c r="D16" s="63"/>
      <c r="E16" s="63"/>
      <c r="F16" s="64"/>
      <c r="G16" s="10">
        <v>3</v>
      </c>
      <c r="H16" s="10">
        <v>4</v>
      </c>
      <c r="I16" s="10" t="s">
        <v>16</v>
      </c>
    </row>
    <row r="17" spans="1:37" x14ac:dyDescent="0.25">
      <c r="B17" s="54" t="s">
        <v>7</v>
      </c>
      <c r="C17" s="55"/>
      <c r="D17" s="55"/>
      <c r="E17" s="55"/>
      <c r="F17" s="61"/>
      <c r="G17" s="23">
        <f>575141.82-G18</f>
        <v>571717.81999999995</v>
      </c>
      <c r="H17" s="23">
        <v>507490.6</v>
      </c>
      <c r="I17" s="27">
        <f>H17/G17</f>
        <v>0.88765923021255488</v>
      </c>
    </row>
    <row r="18" spans="1:37" x14ac:dyDescent="0.25">
      <c r="B18" s="62" t="s">
        <v>6</v>
      </c>
      <c r="C18" s="61"/>
      <c r="D18" s="61"/>
      <c r="E18" s="61"/>
      <c r="F18" s="61"/>
      <c r="G18" s="23">
        <v>3424</v>
      </c>
      <c r="H18" s="23">
        <v>3920</v>
      </c>
      <c r="I18" s="27">
        <f>H18/G18</f>
        <v>1.1448598130841121</v>
      </c>
    </row>
    <row r="19" spans="1:37" x14ac:dyDescent="0.25">
      <c r="B19" s="58" t="s">
        <v>0</v>
      </c>
      <c r="C19" s="59"/>
      <c r="D19" s="59"/>
      <c r="E19" s="59"/>
      <c r="F19" s="60"/>
      <c r="G19" s="24">
        <f>G17+G18</f>
        <v>575141.81999999995</v>
      </c>
      <c r="H19" s="24">
        <f>H17+H18</f>
        <v>511410.6</v>
      </c>
      <c r="I19" s="27">
        <f>H19/G19</f>
        <v>0.8891904261109026</v>
      </c>
    </row>
    <row r="20" spans="1:37" x14ac:dyDescent="0.25">
      <c r="B20" s="67" t="s">
        <v>8</v>
      </c>
      <c r="C20" s="55"/>
      <c r="D20" s="55"/>
      <c r="E20" s="55"/>
      <c r="F20" s="55"/>
      <c r="G20" s="23">
        <f>G19</f>
        <v>575141.81999999995</v>
      </c>
      <c r="H20" s="23">
        <v>423613.97</v>
      </c>
      <c r="I20" s="27">
        <f>H20/G20</f>
        <v>0.73653828546148847</v>
      </c>
    </row>
    <row r="21" spans="1:37" x14ac:dyDescent="0.25">
      <c r="B21" s="65" t="s">
        <v>9</v>
      </c>
      <c r="C21" s="61"/>
      <c r="D21" s="61"/>
      <c r="E21" s="61"/>
      <c r="F21" s="61"/>
      <c r="G21" s="22">
        <v>0</v>
      </c>
      <c r="H21" s="22">
        <v>80607.59</v>
      </c>
      <c r="I21" s="27" t="e">
        <f>H21/G21</f>
        <v>#DIV/0!</v>
      </c>
    </row>
    <row r="22" spans="1:37" x14ac:dyDescent="0.25">
      <c r="B22" s="4" t="s">
        <v>1</v>
      </c>
      <c r="C22" s="16"/>
      <c r="D22" s="16"/>
      <c r="E22" s="16"/>
      <c r="F22" s="16"/>
      <c r="G22" s="24">
        <f>G20+G21</f>
        <v>575141.81999999995</v>
      </c>
      <c r="H22" s="25">
        <f>H20+H21</f>
        <v>504221.55999999994</v>
      </c>
      <c r="I22" s="27">
        <f>H22/G22</f>
        <v>0.87669083079369881</v>
      </c>
    </row>
    <row r="23" spans="1:37" x14ac:dyDescent="0.25">
      <c r="B23" s="66" t="s">
        <v>2</v>
      </c>
      <c r="C23" s="59"/>
      <c r="D23" s="59"/>
      <c r="E23" s="59"/>
      <c r="F23" s="59"/>
      <c r="G23" s="26">
        <f>G19-G22</f>
        <v>0</v>
      </c>
      <c r="H23" s="26">
        <f>H19-H22</f>
        <v>7189.0400000000373</v>
      </c>
      <c r="I23" s="27" t="e">
        <f>H23/G23</f>
        <v>#DIV/0!</v>
      </c>
    </row>
    <row r="24" spans="1:37" ht="18" x14ac:dyDescent="0.25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1"/>
    </row>
    <row r="25" spans="1:37" ht="18" customHeight="1" x14ac:dyDescent="0.25">
      <c r="B25" s="1"/>
    </row>
    <row r="28" spans="1:37" ht="15.75" customHeight="1" x14ac:dyDescent="0.25"/>
    <row r="30" spans="1:37" ht="15" customHeight="1" x14ac:dyDescent="0.25"/>
    <row r="31" spans="1:37" s="11" customFormat="1" ht="1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s="11" customFormat="1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s="15" customForma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8" spans="1:37" ht="15" customHeight="1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37" ht="15" customHeight="1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37" ht="15" customHeight="1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37" ht="36.75" customHeight="1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37" ht="15" customHeight="1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spans="1:37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</row>
  </sheetData>
  <mergeCells count="20">
    <mergeCell ref="B8:K8"/>
    <mergeCell ref="B40:K41"/>
    <mergeCell ref="B42:K43"/>
    <mergeCell ref="B19:F19"/>
    <mergeCell ref="B17:F17"/>
    <mergeCell ref="B18:F18"/>
    <mergeCell ref="B15:F15"/>
    <mergeCell ref="B16:F16"/>
    <mergeCell ref="B21:F21"/>
    <mergeCell ref="B23:F23"/>
    <mergeCell ref="B20:F20"/>
    <mergeCell ref="B38:K38"/>
    <mergeCell ref="B14:F14"/>
    <mergeCell ref="B39:K39"/>
    <mergeCell ref="B9:K9"/>
    <mergeCell ref="B11:K11"/>
    <mergeCell ref="B13:K13"/>
    <mergeCell ref="B24:K24"/>
    <mergeCell ref="B12:K12"/>
    <mergeCell ref="B10:K1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23"/>
  <sheetViews>
    <sheetView zoomScale="130" zoomScaleNormal="130" workbookViewId="0">
      <selection activeCell="H15" sqref="H15"/>
    </sheetView>
  </sheetViews>
  <sheetFormatPr defaultRowHeight="12.75" customHeight="1" x14ac:dyDescent="0.25"/>
  <cols>
    <col min="1" max="1" width="11.5703125" customWidth="1"/>
    <col min="2" max="2" width="68.85546875" customWidth="1"/>
    <col min="3" max="3" width="16.85546875" customWidth="1"/>
    <col min="4" max="8" width="17.7109375" customWidth="1"/>
  </cols>
  <sheetData>
    <row r="1" spans="1:23" ht="12.75" customHeight="1" x14ac:dyDescent="0.25">
      <c r="A1" t="s">
        <v>308</v>
      </c>
      <c r="B1" s="28"/>
      <c r="C1" s="28"/>
      <c r="D1" s="28"/>
      <c r="E1" s="28"/>
    </row>
    <row r="2" spans="1:23" ht="12.75" customHeight="1" x14ac:dyDescent="0.25">
      <c r="A2" t="s">
        <v>309</v>
      </c>
      <c r="B2" s="28"/>
      <c r="C2" s="28"/>
      <c r="D2" s="28"/>
      <c r="E2" s="28"/>
    </row>
    <row r="3" spans="1:23" ht="12.75" customHeight="1" x14ac:dyDescent="0.25">
      <c r="A3" t="s">
        <v>310</v>
      </c>
      <c r="B3" s="28"/>
      <c r="C3" s="28"/>
      <c r="D3" s="28"/>
      <c r="E3" s="28"/>
    </row>
    <row r="4" spans="1:23" ht="12.75" customHeight="1" x14ac:dyDescent="0.25">
      <c r="A4" t="s">
        <v>311</v>
      </c>
      <c r="B4" s="28"/>
      <c r="C4" s="28"/>
      <c r="D4" s="28"/>
      <c r="E4" s="28"/>
    </row>
    <row r="5" spans="1:23" ht="12.75" customHeight="1" x14ac:dyDescent="0.25">
      <c r="B5" s="28"/>
      <c r="C5" s="28"/>
      <c r="D5" s="28"/>
      <c r="E5" s="28"/>
    </row>
    <row r="6" spans="1:23" ht="25.5" customHeight="1" x14ac:dyDescent="0.25">
      <c r="A6" s="69" t="s">
        <v>312</v>
      </c>
      <c r="B6" s="69"/>
      <c r="C6" s="69"/>
      <c r="D6" s="69"/>
      <c r="E6" s="69"/>
      <c r="F6" s="69"/>
      <c r="G6" s="69"/>
      <c r="H6" s="6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2.75" customHeight="1" x14ac:dyDescent="0.25">
      <c r="A7" s="70" t="s">
        <v>908</v>
      </c>
      <c r="B7" s="70"/>
      <c r="C7" s="70"/>
      <c r="D7" s="70"/>
      <c r="E7" s="70"/>
      <c r="F7" s="70"/>
      <c r="G7" s="70"/>
      <c r="H7" s="7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2.75" customHeight="1" x14ac:dyDescent="0.25">
      <c r="B8" s="28"/>
      <c r="C8" s="28"/>
      <c r="D8" s="28"/>
      <c r="E8" s="28"/>
    </row>
    <row r="10" spans="1:23" ht="12.75" customHeight="1" x14ac:dyDescent="0.25">
      <c r="A10" s="71" t="s">
        <v>19</v>
      </c>
      <c r="B10" s="72"/>
      <c r="C10" s="29"/>
      <c r="D10" s="95" t="s">
        <v>907</v>
      </c>
      <c r="E10" s="95" t="s">
        <v>906</v>
      </c>
      <c r="F10" s="96"/>
    </row>
    <row r="11" spans="1:23" ht="12.75" customHeight="1" x14ac:dyDescent="0.25">
      <c r="A11" s="30">
        <v>6</v>
      </c>
      <c r="B11" s="31" t="s">
        <v>20</v>
      </c>
      <c r="C11" s="32" t="s">
        <v>21</v>
      </c>
      <c r="D11" s="33">
        <f>D12+D49+D55+D87+D111+D129+D138+D144</f>
        <v>387756.37</v>
      </c>
      <c r="E11" s="33">
        <f>E12+E49+E55+E87+E111+E129+E138+E144</f>
        <v>507490.60000000003</v>
      </c>
      <c r="F11" s="34">
        <f t="shared" ref="F11:F136" si="0">IF(D11&lt;&gt;0,IF(E11/D11&gt;=100,"&gt;&gt;100",E11/D11*100),"-")</f>
        <v>130.87872676340561</v>
      </c>
    </row>
    <row r="12" spans="1:23" ht="12.75" customHeight="1" x14ac:dyDescent="0.25">
      <c r="A12" s="30">
        <v>61</v>
      </c>
      <c r="B12" s="31" t="s">
        <v>22</v>
      </c>
      <c r="C12" s="32" t="s">
        <v>23</v>
      </c>
      <c r="D12" s="33">
        <f t="shared" ref="D12:E12" si="1">D13+D22+D28+D34+D42+D45</f>
        <v>0</v>
      </c>
      <c r="E12" s="33">
        <f t="shared" si="1"/>
        <v>0</v>
      </c>
      <c r="F12" s="34" t="str">
        <f t="shared" si="0"/>
        <v>-</v>
      </c>
    </row>
    <row r="13" spans="1:23" ht="12.75" customHeight="1" x14ac:dyDescent="0.25">
      <c r="A13" s="30">
        <v>611</v>
      </c>
      <c r="B13" s="31" t="s">
        <v>24</v>
      </c>
      <c r="C13" s="32" t="s">
        <v>25</v>
      </c>
      <c r="D13" s="33">
        <f t="shared" ref="D13:E13" si="2">SUM(D14:D19)-D20-D21</f>
        <v>0</v>
      </c>
      <c r="E13" s="33">
        <f t="shared" si="2"/>
        <v>0</v>
      </c>
      <c r="F13" s="34" t="str">
        <f t="shared" si="0"/>
        <v>-</v>
      </c>
    </row>
    <row r="14" spans="1:23" ht="12.75" customHeight="1" x14ac:dyDescent="0.25">
      <c r="A14" s="30">
        <v>6111</v>
      </c>
      <c r="B14" s="31" t="s">
        <v>26</v>
      </c>
      <c r="C14" s="32" t="s">
        <v>27</v>
      </c>
      <c r="D14" s="35">
        <v>0</v>
      </c>
      <c r="E14" s="35"/>
      <c r="F14" s="34" t="str">
        <f t="shared" si="0"/>
        <v>-</v>
      </c>
    </row>
    <row r="15" spans="1:23" ht="12.75" customHeight="1" x14ac:dyDescent="0.25">
      <c r="A15" s="30">
        <v>6112</v>
      </c>
      <c r="B15" s="31" t="s">
        <v>28</v>
      </c>
      <c r="C15" s="32" t="s">
        <v>29</v>
      </c>
      <c r="D15" s="35">
        <v>0</v>
      </c>
      <c r="E15" s="35"/>
      <c r="F15" s="34" t="str">
        <f t="shared" si="0"/>
        <v>-</v>
      </c>
    </row>
    <row r="16" spans="1:23" ht="12.75" customHeight="1" x14ac:dyDescent="0.25">
      <c r="A16" s="30">
        <v>6113</v>
      </c>
      <c r="B16" s="31" t="s">
        <v>30</v>
      </c>
      <c r="C16" s="32" t="s">
        <v>31</v>
      </c>
      <c r="D16" s="35">
        <v>0</v>
      </c>
      <c r="E16" s="35"/>
      <c r="F16" s="34" t="str">
        <f t="shared" si="0"/>
        <v>-</v>
      </c>
    </row>
    <row r="17" spans="1:6" ht="12.75" customHeight="1" x14ac:dyDescent="0.25">
      <c r="A17" s="30">
        <v>6114</v>
      </c>
      <c r="B17" s="31" t="s">
        <v>32</v>
      </c>
      <c r="C17" s="32" t="s">
        <v>33</v>
      </c>
      <c r="D17" s="35">
        <v>0</v>
      </c>
      <c r="E17" s="35"/>
      <c r="F17" s="34" t="str">
        <f t="shared" si="0"/>
        <v>-</v>
      </c>
    </row>
    <row r="18" spans="1:6" ht="12.75" customHeight="1" x14ac:dyDescent="0.25">
      <c r="A18" s="30">
        <v>6115</v>
      </c>
      <c r="B18" s="31" t="s">
        <v>34</v>
      </c>
      <c r="C18" s="32" t="s">
        <v>35</v>
      </c>
      <c r="D18" s="35">
        <v>0</v>
      </c>
      <c r="E18" s="35"/>
      <c r="F18" s="34" t="str">
        <f t="shared" si="0"/>
        <v>-</v>
      </c>
    </row>
    <row r="19" spans="1:6" ht="12.75" customHeight="1" x14ac:dyDescent="0.25">
      <c r="A19" s="30">
        <v>6116</v>
      </c>
      <c r="B19" s="31" t="s">
        <v>36</v>
      </c>
      <c r="C19" s="32" t="s">
        <v>37</v>
      </c>
      <c r="D19" s="35">
        <v>0</v>
      </c>
      <c r="E19" s="35"/>
      <c r="F19" s="34" t="str">
        <f t="shared" si="0"/>
        <v>-</v>
      </c>
    </row>
    <row r="20" spans="1:6" ht="12.75" customHeight="1" x14ac:dyDescent="0.25">
      <c r="A20" s="30">
        <v>6117</v>
      </c>
      <c r="B20" s="31" t="s">
        <v>38</v>
      </c>
      <c r="C20" s="32" t="s">
        <v>39</v>
      </c>
      <c r="D20" s="35">
        <v>0</v>
      </c>
      <c r="E20" s="35"/>
      <c r="F20" s="34" t="str">
        <f t="shared" si="0"/>
        <v>-</v>
      </c>
    </row>
    <row r="21" spans="1:6" ht="12.75" customHeight="1" x14ac:dyDescent="0.25">
      <c r="A21" s="30">
        <v>6119</v>
      </c>
      <c r="B21" s="31" t="s">
        <v>40</v>
      </c>
      <c r="C21" s="32" t="s">
        <v>41</v>
      </c>
      <c r="D21" s="35">
        <v>0</v>
      </c>
      <c r="E21" s="35"/>
      <c r="F21" s="34" t="str">
        <f t="shared" si="0"/>
        <v>-</v>
      </c>
    </row>
    <row r="22" spans="1:6" ht="12.75" customHeight="1" x14ac:dyDescent="0.25">
      <c r="A22" s="30">
        <v>612</v>
      </c>
      <c r="B22" s="31" t="s">
        <v>42</v>
      </c>
      <c r="C22" s="32" t="s">
        <v>43</v>
      </c>
      <c r="D22" s="33">
        <f t="shared" ref="D22:E22" si="3">SUM(D23:D26)-D27</f>
        <v>0</v>
      </c>
      <c r="E22" s="33">
        <f t="shared" si="3"/>
        <v>0</v>
      </c>
      <c r="F22" s="34" t="str">
        <f t="shared" si="0"/>
        <v>-</v>
      </c>
    </row>
    <row r="23" spans="1:6" ht="12.75" customHeight="1" x14ac:dyDescent="0.25">
      <c r="A23" s="30">
        <v>6121</v>
      </c>
      <c r="B23" s="31" t="s">
        <v>44</v>
      </c>
      <c r="C23" s="32" t="s">
        <v>45</v>
      </c>
      <c r="D23" s="35">
        <v>0</v>
      </c>
      <c r="E23" s="35"/>
      <c r="F23" s="34" t="str">
        <f t="shared" si="0"/>
        <v>-</v>
      </c>
    </row>
    <row r="24" spans="1:6" ht="12.75" customHeight="1" x14ac:dyDescent="0.25">
      <c r="A24" s="30">
        <v>6122</v>
      </c>
      <c r="B24" s="31" t="s">
        <v>46</v>
      </c>
      <c r="C24" s="32" t="s">
        <v>47</v>
      </c>
      <c r="D24" s="35">
        <v>0</v>
      </c>
      <c r="E24" s="35"/>
      <c r="F24" s="34" t="str">
        <f t="shared" si="0"/>
        <v>-</v>
      </c>
    </row>
    <row r="25" spans="1:6" ht="12.75" customHeight="1" x14ac:dyDescent="0.25">
      <c r="A25" s="30">
        <v>6123</v>
      </c>
      <c r="B25" s="36" t="s">
        <v>48</v>
      </c>
      <c r="C25" s="32" t="s">
        <v>49</v>
      </c>
      <c r="D25" s="35">
        <v>0</v>
      </c>
      <c r="E25" s="35"/>
      <c r="F25" s="34" t="str">
        <f t="shared" si="0"/>
        <v>-</v>
      </c>
    </row>
    <row r="26" spans="1:6" ht="12.75" customHeight="1" x14ac:dyDescent="0.25">
      <c r="A26" s="30">
        <v>6124</v>
      </c>
      <c r="B26" s="31" t="s">
        <v>50</v>
      </c>
      <c r="C26" s="32" t="s">
        <v>51</v>
      </c>
      <c r="D26" s="35">
        <v>0</v>
      </c>
      <c r="E26" s="35"/>
      <c r="F26" s="34" t="str">
        <f t="shared" si="0"/>
        <v>-</v>
      </c>
    </row>
    <row r="27" spans="1:6" ht="12.75" customHeight="1" x14ac:dyDescent="0.25">
      <c r="A27" s="30">
        <v>6125</v>
      </c>
      <c r="B27" s="31" t="s">
        <v>52</v>
      </c>
      <c r="C27" s="32" t="s">
        <v>53</v>
      </c>
      <c r="D27" s="35">
        <v>0</v>
      </c>
      <c r="E27" s="35"/>
      <c r="F27" s="34" t="str">
        <f t="shared" si="0"/>
        <v>-</v>
      </c>
    </row>
    <row r="28" spans="1:6" ht="12.75" customHeight="1" x14ac:dyDescent="0.25">
      <c r="A28" s="30">
        <v>613</v>
      </c>
      <c r="B28" s="31" t="s">
        <v>54</v>
      </c>
      <c r="C28" s="32" t="s">
        <v>55</v>
      </c>
      <c r="D28" s="33">
        <f t="shared" ref="D28:E28" si="4">SUM(D29:D33)</f>
        <v>0</v>
      </c>
      <c r="E28" s="33">
        <f t="shared" si="4"/>
        <v>0</v>
      </c>
      <c r="F28" s="34" t="str">
        <f t="shared" si="0"/>
        <v>-</v>
      </c>
    </row>
    <row r="29" spans="1:6" ht="12.75" customHeight="1" x14ac:dyDescent="0.25">
      <c r="A29" s="30">
        <v>6131</v>
      </c>
      <c r="B29" s="31" t="s">
        <v>56</v>
      </c>
      <c r="C29" s="32" t="s">
        <v>57</v>
      </c>
      <c r="D29" s="35">
        <v>0</v>
      </c>
      <c r="E29" s="35"/>
      <c r="F29" s="34" t="str">
        <f t="shared" si="0"/>
        <v>-</v>
      </c>
    </row>
    <row r="30" spans="1:6" ht="12.75" customHeight="1" x14ac:dyDescent="0.25">
      <c r="A30" s="30">
        <v>6132</v>
      </c>
      <c r="B30" s="31" t="s">
        <v>58</v>
      </c>
      <c r="C30" s="32" t="s">
        <v>59</v>
      </c>
      <c r="D30" s="35">
        <v>0</v>
      </c>
      <c r="E30" s="35"/>
      <c r="F30" s="34" t="str">
        <f t="shared" si="0"/>
        <v>-</v>
      </c>
    </row>
    <row r="31" spans="1:6" ht="12.75" customHeight="1" x14ac:dyDescent="0.25">
      <c r="A31" s="30">
        <v>6133</v>
      </c>
      <c r="B31" s="31" t="s">
        <v>60</v>
      </c>
      <c r="C31" s="32" t="s">
        <v>61</v>
      </c>
      <c r="D31" s="35">
        <v>0</v>
      </c>
      <c r="E31" s="35"/>
      <c r="F31" s="34" t="str">
        <f t="shared" si="0"/>
        <v>-</v>
      </c>
    </row>
    <row r="32" spans="1:6" ht="12.75" customHeight="1" x14ac:dyDescent="0.25">
      <c r="A32" s="30">
        <v>6134</v>
      </c>
      <c r="B32" s="31" t="s">
        <v>62</v>
      </c>
      <c r="C32" s="32" t="s">
        <v>63</v>
      </c>
      <c r="D32" s="35">
        <v>0</v>
      </c>
      <c r="E32" s="35"/>
      <c r="F32" s="34" t="str">
        <f t="shared" si="0"/>
        <v>-</v>
      </c>
    </row>
    <row r="33" spans="1:6" ht="12.75" customHeight="1" x14ac:dyDescent="0.25">
      <c r="A33" s="30">
        <v>6135</v>
      </c>
      <c r="B33" s="31" t="s">
        <v>64</v>
      </c>
      <c r="C33" s="32" t="s">
        <v>65</v>
      </c>
      <c r="D33" s="35">
        <v>0</v>
      </c>
      <c r="E33" s="35"/>
      <c r="F33" s="34" t="str">
        <f t="shared" si="0"/>
        <v>-</v>
      </c>
    </row>
    <row r="34" spans="1:6" ht="12.75" customHeight="1" x14ac:dyDescent="0.25">
      <c r="A34" s="30">
        <v>614</v>
      </c>
      <c r="B34" s="31" t="s">
        <v>66</v>
      </c>
      <c r="C34" s="32" t="s">
        <v>67</v>
      </c>
      <c r="D34" s="33">
        <f t="shared" ref="D34:E34" si="5">SUM(D35:D41)</f>
        <v>0</v>
      </c>
      <c r="E34" s="33">
        <f t="shared" si="5"/>
        <v>0</v>
      </c>
      <c r="F34" s="34" t="str">
        <f t="shared" si="0"/>
        <v>-</v>
      </c>
    </row>
    <row r="35" spans="1:6" ht="12.75" customHeight="1" x14ac:dyDescent="0.25">
      <c r="A35" s="30">
        <v>6141</v>
      </c>
      <c r="B35" s="31" t="s">
        <v>68</v>
      </c>
      <c r="C35" s="32" t="s">
        <v>69</v>
      </c>
      <c r="D35" s="35">
        <v>0</v>
      </c>
      <c r="E35" s="35"/>
      <c r="F35" s="34" t="str">
        <f t="shared" si="0"/>
        <v>-</v>
      </c>
    </row>
    <row r="36" spans="1:6" ht="12.75" customHeight="1" x14ac:dyDescent="0.25">
      <c r="A36" s="30">
        <v>6142</v>
      </c>
      <c r="B36" s="31" t="s">
        <v>70</v>
      </c>
      <c r="C36" s="32" t="s">
        <v>71</v>
      </c>
      <c r="D36" s="35">
        <v>0</v>
      </c>
      <c r="E36" s="35"/>
      <c r="F36" s="34" t="str">
        <f t="shared" si="0"/>
        <v>-</v>
      </c>
    </row>
    <row r="37" spans="1:6" ht="12.75" customHeight="1" x14ac:dyDescent="0.25">
      <c r="A37" s="30">
        <v>6143</v>
      </c>
      <c r="B37" s="31" t="s">
        <v>72</v>
      </c>
      <c r="C37" s="32" t="s">
        <v>73</v>
      </c>
      <c r="D37" s="35">
        <v>0</v>
      </c>
      <c r="E37" s="35"/>
      <c r="F37" s="34" t="str">
        <f t="shared" si="0"/>
        <v>-</v>
      </c>
    </row>
    <row r="38" spans="1:6" ht="12.75" customHeight="1" x14ac:dyDescent="0.25">
      <c r="A38" s="30">
        <v>6145</v>
      </c>
      <c r="B38" s="31" t="s">
        <v>74</v>
      </c>
      <c r="C38" s="32" t="s">
        <v>75</v>
      </c>
      <c r="D38" s="35">
        <v>0</v>
      </c>
      <c r="E38" s="35"/>
      <c r="F38" s="34" t="str">
        <f t="shared" si="0"/>
        <v>-</v>
      </c>
    </row>
    <row r="39" spans="1:6" ht="12.75" customHeight="1" x14ac:dyDescent="0.25">
      <c r="A39" s="30">
        <v>6146</v>
      </c>
      <c r="B39" s="31" t="s">
        <v>76</v>
      </c>
      <c r="C39" s="32" t="s">
        <v>77</v>
      </c>
      <c r="D39" s="35">
        <v>0</v>
      </c>
      <c r="E39" s="35"/>
      <c r="F39" s="34" t="str">
        <f t="shared" si="0"/>
        <v>-</v>
      </c>
    </row>
    <row r="40" spans="1:6" ht="12.75" customHeight="1" x14ac:dyDescent="0.25">
      <c r="A40" s="30">
        <v>6147</v>
      </c>
      <c r="B40" s="31" t="s">
        <v>78</v>
      </c>
      <c r="C40" s="32" t="s">
        <v>79</v>
      </c>
      <c r="D40" s="35">
        <v>0</v>
      </c>
      <c r="E40" s="35"/>
      <c r="F40" s="34" t="str">
        <f t="shared" si="0"/>
        <v>-</v>
      </c>
    </row>
    <row r="41" spans="1:6" ht="12.75" customHeight="1" x14ac:dyDescent="0.25">
      <c r="A41" s="30">
        <v>6148</v>
      </c>
      <c r="B41" s="31" t="s">
        <v>80</v>
      </c>
      <c r="C41" s="32" t="s">
        <v>81</v>
      </c>
      <c r="D41" s="35">
        <v>0</v>
      </c>
      <c r="E41" s="35"/>
      <c r="F41" s="34" t="str">
        <f t="shared" si="0"/>
        <v>-</v>
      </c>
    </row>
    <row r="42" spans="1:6" ht="12.75" customHeight="1" x14ac:dyDescent="0.25">
      <c r="A42" s="30">
        <v>615</v>
      </c>
      <c r="B42" s="31" t="s">
        <v>82</v>
      </c>
      <c r="C42" s="32" t="s">
        <v>83</v>
      </c>
      <c r="D42" s="33">
        <f t="shared" ref="D42:E42" si="6">SUM(D43:D44)</f>
        <v>0</v>
      </c>
      <c r="E42" s="33">
        <f t="shared" si="6"/>
        <v>0</v>
      </c>
      <c r="F42" s="34" t="str">
        <f t="shared" si="0"/>
        <v>-</v>
      </c>
    </row>
    <row r="43" spans="1:6" ht="12.75" customHeight="1" x14ac:dyDescent="0.25">
      <c r="A43" s="30">
        <v>6151</v>
      </c>
      <c r="B43" s="31" t="s">
        <v>84</v>
      </c>
      <c r="C43" s="32" t="s">
        <v>85</v>
      </c>
      <c r="D43" s="35">
        <v>0</v>
      </c>
      <c r="E43" s="35"/>
      <c r="F43" s="34" t="str">
        <f t="shared" si="0"/>
        <v>-</v>
      </c>
    </row>
    <row r="44" spans="1:6" ht="12.75" customHeight="1" x14ac:dyDescent="0.25">
      <c r="A44" s="30">
        <v>6152</v>
      </c>
      <c r="B44" s="31" t="s">
        <v>86</v>
      </c>
      <c r="C44" s="32" t="s">
        <v>87</v>
      </c>
      <c r="D44" s="35">
        <v>0</v>
      </c>
      <c r="E44" s="35"/>
      <c r="F44" s="34" t="str">
        <f t="shared" si="0"/>
        <v>-</v>
      </c>
    </row>
    <row r="45" spans="1:6" ht="12.75" customHeight="1" x14ac:dyDescent="0.25">
      <c r="A45" s="30">
        <v>616</v>
      </c>
      <c r="B45" s="31" t="s">
        <v>88</v>
      </c>
      <c r="C45" s="32" t="s">
        <v>89</v>
      </c>
      <c r="D45" s="33">
        <f t="shared" ref="D45:E45" si="7">SUM(D46:D48)</f>
        <v>0</v>
      </c>
      <c r="E45" s="33">
        <f t="shared" si="7"/>
        <v>0</v>
      </c>
      <c r="F45" s="34" t="str">
        <f t="shared" si="0"/>
        <v>-</v>
      </c>
    </row>
    <row r="46" spans="1:6" ht="12.75" customHeight="1" x14ac:dyDescent="0.25">
      <c r="A46" s="30">
        <v>6161</v>
      </c>
      <c r="B46" s="31" t="s">
        <v>90</v>
      </c>
      <c r="C46" s="32" t="s">
        <v>91</v>
      </c>
      <c r="D46" s="35">
        <v>0</v>
      </c>
      <c r="E46" s="35"/>
      <c r="F46" s="34" t="str">
        <f t="shared" si="0"/>
        <v>-</v>
      </c>
    </row>
    <row r="47" spans="1:6" ht="12.75" customHeight="1" x14ac:dyDescent="0.25">
      <c r="A47" s="30">
        <v>6162</v>
      </c>
      <c r="B47" s="31" t="s">
        <v>92</v>
      </c>
      <c r="C47" s="32" t="s">
        <v>93</v>
      </c>
      <c r="D47" s="35">
        <v>0</v>
      </c>
      <c r="E47" s="35"/>
      <c r="F47" s="34" t="str">
        <f t="shared" si="0"/>
        <v>-</v>
      </c>
    </row>
    <row r="48" spans="1:6" ht="12.75" customHeight="1" x14ac:dyDescent="0.25">
      <c r="A48" s="30">
        <v>6163</v>
      </c>
      <c r="B48" s="31" t="s">
        <v>94</v>
      </c>
      <c r="C48" s="32" t="s">
        <v>95</v>
      </c>
      <c r="D48" s="35">
        <v>0</v>
      </c>
      <c r="E48" s="35"/>
      <c r="F48" s="34" t="str">
        <f t="shared" si="0"/>
        <v>-</v>
      </c>
    </row>
    <row r="49" spans="1:6" ht="12.75" customHeight="1" x14ac:dyDescent="0.25">
      <c r="A49" s="30">
        <v>62</v>
      </c>
      <c r="B49" s="31" t="s">
        <v>96</v>
      </c>
      <c r="C49" s="32" t="s">
        <v>97</v>
      </c>
      <c r="D49" s="33">
        <f t="shared" ref="D49:E49" si="8">D50+D53+D54</f>
        <v>0</v>
      </c>
      <c r="E49" s="33">
        <f t="shared" si="8"/>
        <v>0</v>
      </c>
      <c r="F49" s="34" t="str">
        <f t="shared" si="0"/>
        <v>-</v>
      </c>
    </row>
    <row r="50" spans="1:6" ht="12.75" customHeight="1" x14ac:dyDescent="0.25">
      <c r="A50" s="30">
        <v>621</v>
      </c>
      <c r="B50" s="31" t="s">
        <v>98</v>
      </c>
      <c r="C50" s="32" t="s">
        <v>99</v>
      </c>
      <c r="D50" s="33">
        <f t="shared" ref="D50:E50" si="9">SUM(D51:D52)</f>
        <v>0</v>
      </c>
      <c r="E50" s="33">
        <f t="shared" si="9"/>
        <v>0</v>
      </c>
      <c r="F50" s="34" t="str">
        <f t="shared" si="0"/>
        <v>-</v>
      </c>
    </row>
    <row r="51" spans="1:6" ht="12.75" customHeight="1" x14ac:dyDescent="0.25">
      <c r="A51" s="30">
        <v>6211</v>
      </c>
      <c r="B51" s="31" t="s">
        <v>100</v>
      </c>
      <c r="C51" s="32" t="s">
        <v>101</v>
      </c>
      <c r="D51" s="35">
        <v>0</v>
      </c>
      <c r="E51" s="35"/>
      <c r="F51" s="34" t="str">
        <f t="shared" si="0"/>
        <v>-</v>
      </c>
    </row>
    <row r="52" spans="1:6" ht="12.75" customHeight="1" x14ac:dyDescent="0.25">
      <c r="A52" s="30">
        <v>6212</v>
      </c>
      <c r="B52" s="31" t="s">
        <v>102</v>
      </c>
      <c r="C52" s="32" t="s">
        <v>103</v>
      </c>
      <c r="D52" s="35">
        <v>0</v>
      </c>
      <c r="E52" s="35"/>
      <c r="F52" s="34" t="str">
        <f t="shared" si="0"/>
        <v>-</v>
      </c>
    </row>
    <row r="53" spans="1:6" ht="24" customHeight="1" x14ac:dyDescent="0.25">
      <c r="A53" s="30">
        <v>622</v>
      </c>
      <c r="B53" s="31" t="s">
        <v>104</v>
      </c>
      <c r="C53" s="32" t="s">
        <v>105</v>
      </c>
      <c r="D53" s="35">
        <v>0</v>
      </c>
      <c r="E53" s="35"/>
      <c r="F53" s="34" t="str">
        <f t="shared" si="0"/>
        <v>-</v>
      </c>
    </row>
    <row r="54" spans="1:6" ht="12.75" customHeight="1" x14ac:dyDescent="0.25">
      <c r="A54" s="30">
        <v>623</v>
      </c>
      <c r="B54" s="31" t="s">
        <v>106</v>
      </c>
      <c r="C54" s="32" t="s">
        <v>107</v>
      </c>
      <c r="D54" s="35">
        <v>0</v>
      </c>
      <c r="E54" s="35"/>
      <c r="F54" s="34" t="str">
        <f t="shared" si="0"/>
        <v>-</v>
      </c>
    </row>
    <row r="55" spans="1:6" ht="12.75" customHeight="1" x14ac:dyDescent="0.25">
      <c r="A55" s="30">
        <v>63</v>
      </c>
      <c r="B55" s="37" t="s">
        <v>108</v>
      </c>
      <c r="C55" s="32" t="s">
        <v>109</v>
      </c>
      <c r="D55" s="33">
        <f>D56+D59+D64+D67+D70+D73+D76+D79+D82</f>
        <v>306127.13</v>
      </c>
      <c r="E55" s="33">
        <f>E56+E59+E64+E67+E70+E73+E76+E79+E82</f>
        <v>391826.52</v>
      </c>
      <c r="F55" s="34">
        <f t="shared" si="0"/>
        <v>127.99470599028579</v>
      </c>
    </row>
    <row r="56" spans="1:6" ht="12.75" customHeight="1" x14ac:dyDescent="0.25">
      <c r="A56" s="30">
        <v>631</v>
      </c>
      <c r="B56" s="37" t="s">
        <v>110</v>
      </c>
      <c r="C56" s="32" t="s">
        <v>111</v>
      </c>
      <c r="D56" s="33">
        <f t="shared" ref="D56:E56" si="10">D57+D58</f>
        <v>0</v>
      </c>
      <c r="E56" s="33">
        <f t="shared" si="10"/>
        <v>0</v>
      </c>
      <c r="F56" s="34" t="str">
        <f t="shared" si="0"/>
        <v>-</v>
      </c>
    </row>
    <row r="57" spans="1:6" ht="12.75" customHeight="1" x14ac:dyDescent="0.25">
      <c r="A57" s="30">
        <v>6311</v>
      </c>
      <c r="B57" s="37" t="s">
        <v>10</v>
      </c>
      <c r="C57" s="32" t="s">
        <v>112</v>
      </c>
      <c r="D57" s="35">
        <v>0</v>
      </c>
      <c r="E57" s="35"/>
      <c r="F57" s="34" t="str">
        <f t="shared" si="0"/>
        <v>-</v>
      </c>
    </row>
    <row r="58" spans="1:6" ht="12.75" customHeight="1" x14ac:dyDescent="0.25">
      <c r="A58" s="30">
        <v>6312</v>
      </c>
      <c r="B58" s="37" t="s">
        <v>113</v>
      </c>
      <c r="C58" s="32" t="s">
        <v>114</v>
      </c>
      <c r="D58" s="35">
        <v>0</v>
      </c>
      <c r="E58" s="35"/>
      <c r="F58" s="34" t="str">
        <f t="shared" si="0"/>
        <v>-</v>
      </c>
    </row>
    <row r="59" spans="1:6" ht="12.75" customHeight="1" x14ac:dyDescent="0.25">
      <c r="A59" s="30">
        <v>632</v>
      </c>
      <c r="B59" s="37" t="s">
        <v>115</v>
      </c>
      <c r="C59" s="32" t="s">
        <v>116</v>
      </c>
      <c r="D59" s="33">
        <f t="shared" ref="D59:E59" si="11">SUM(D60:D63)</f>
        <v>0</v>
      </c>
      <c r="E59" s="33">
        <f t="shared" si="11"/>
        <v>0</v>
      </c>
      <c r="F59" s="34" t="str">
        <f t="shared" si="0"/>
        <v>-</v>
      </c>
    </row>
    <row r="60" spans="1:6" ht="12.75" customHeight="1" x14ac:dyDescent="0.25">
      <c r="A60" s="30">
        <v>6321</v>
      </c>
      <c r="B60" s="37" t="s">
        <v>117</v>
      </c>
      <c r="C60" s="32" t="s">
        <v>118</v>
      </c>
      <c r="D60" s="35">
        <v>0</v>
      </c>
      <c r="E60" s="35"/>
      <c r="F60" s="34" t="str">
        <f t="shared" si="0"/>
        <v>-</v>
      </c>
    </row>
    <row r="61" spans="1:6" ht="12.75" customHeight="1" x14ac:dyDescent="0.25">
      <c r="A61" s="30">
        <v>6322</v>
      </c>
      <c r="B61" s="37" t="s">
        <v>119</v>
      </c>
      <c r="C61" s="32" t="s">
        <v>120</v>
      </c>
      <c r="D61" s="35">
        <v>0</v>
      </c>
      <c r="E61" s="35"/>
      <c r="F61" s="34" t="str">
        <f t="shared" si="0"/>
        <v>-</v>
      </c>
    </row>
    <row r="62" spans="1:6" ht="12.75" customHeight="1" x14ac:dyDescent="0.25">
      <c r="A62" s="30">
        <v>6323</v>
      </c>
      <c r="B62" s="37" t="s">
        <v>121</v>
      </c>
      <c r="C62" s="32" t="s">
        <v>122</v>
      </c>
      <c r="D62" s="35">
        <v>0</v>
      </c>
      <c r="E62" s="35"/>
      <c r="F62" s="34" t="str">
        <f t="shared" si="0"/>
        <v>-</v>
      </c>
    </row>
    <row r="63" spans="1:6" ht="12.75" customHeight="1" x14ac:dyDescent="0.25">
      <c r="A63" s="30">
        <v>6324</v>
      </c>
      <c r="B63" s="37" t="s">
        <v>123</v>
      </c>
      <c r="C63" s="32" t="s">
        <v>124</v>
      </c>
      <c r="D63" s="35">
        <v>0</v>
      </c>
      <c r="E63" s="35"/>
      <c r="F63" s="34" t="str">
        <f t="shared" si="0"/>
        <v>-</v>
      </c>
    </row>
    <row r="64" spans="1:6" ht="12.75" customHeight="1" x14ac:dyDescent="0.25">
      <c r="A64" s="30">
        <v>633</v>
      </c>
      <c r="B64" s="37" t="s">
        <v>125</v>
      </c>
      <c r="C64" s="32" t="s">
        <v>126</v>
      </c>
      <c r="D64" s="33">
        <f t="shared" ref="D64:E64" si="12">SUM(D65:D66)</f>
        <v>0</v>
      </c>
      <c r="E64" s="33">
        <f t="shared" si="12"/>
        <v>0</v>
      </c>
      <c r="F64" s="34" t="str">
        <f t="shared" si="0"/>
        <v>-</v>
      </c>
    </row>
    <row r="65" spans="1:6" ht="12.75" customHeight="1" x14ac:dyDescent="0.25">
      <c r="A65" s="30">
        <v>6331</v>
      </c>
      <c r="B65" s="37" t="s">
        <v>127</v>
      </c>
      <c r="C65" s="32" t="s">
        <v>128</v>
      </c>
      <c r="D65" s="35">
        <v>0</v>
      </c>
      <c r="E65" s="35"/>
      <c r="F65" s="34" t="str">
        <f t="shared" si="0"/>
        <v>-</v>
      </c>
    </row>
    <row r="66" spans="1:6" ht="12.75" customHeight="1" x14ac:dyDescent="0.25">
      <c r="A66" s="30">
        <v>6332</v>
      </c>
      <c r="B66" s="37" t="s">
        <v>129</v>
      </c>
      <c r="C66" s="32" t="s">
        <v>130</v>
      </c>
      <c r="D66" s="35">
        <v>0</v>
      </c>
      <c r="E66" s="35"/>
      <c r="F66" s="34" t="str">
        <f t="shared" si="0"/>
        <v>-</v>
      </c>
    </row>
    <row r="67" spans="1:6" ht="12.75" customHeight="1" x14ac:dyDescent="0.25">
      <c r="A67" s="30">
        <v>634</v>
      </c>
      <c r="B67" s="31" t="s">
        <v>131</v>
      </c>
      <c r="C67" s="32" t="s">
        <v>132</v>
      </c>
      <c r="D67" s="33">
        <f t="shared" ref="D67:E67" si="13">SUM(D68:D69)</f>
        <v>0</v>
      </c>
      <c r="E67" s="33">
        <f t="shared" si="13"/>
        <v>0</v>
      </c>
      <c r="F67" s="34" t="str">
        <f t="shared" si="0"/>
        <v>-</v>
      </c>
    </row>
    <row r="68" spans="1:6" ht="12.75" customHeight="1" x14ac:dyDescent="0.25">
      <c r="A68" s="30">
        <v>6341</v>
      </c>
      <c r="B68" s="31" t="s">
        <v>133</v>
      </c>
      <c r="C68" s="32" t="s">
        <v>134</v>
      </c>
      <c r="D68" s="35">
        <v>0</v>
      </c>
      <c r="E68" s="35"/>
      <c r="F68" s="34" t="str">
        <f t="shared" si="0"/>
        <v>-</v>
      </c>
    </row>
    <row r="69" spans="1:6" ht="12.75" customHeight="1" x14ac:dyDescent="0.25">
      <c r="A69" s="30">
        <v>6342</v>
      </c>
      <c r="B69" s="31" t="s">
        <v>135</v>
      </c>
      <c r="C69" s="32" t="s">
        <v>136</v>
      </c>
      <c r="D69" s="35">
        <v>0</v>
      </c>
      <c r="E69" s="35"/>
      <c r="F69" s="34" t="str">
        <f t="shared" si="0"/>
        <v>-</v>
      </c>
    </row>
    <row r="70" spans="1:6" ht="12.75" customHeight="1" x14ac:dyDescent="0.25">
      <c r="A70" s="30">
        <v>635</v>
      </c>
      <c r="B70" s="31" t="s">
        <v>137</v>
      </c>
      <c r="C70" s="32" t="s">
        <v>138</v>
      </c>
      <c r="D70" s="33">
        <f t="shared" ref="D70:E70" si="14">SUM(D71:D72)</f>
        <v>0</v>
      </c>
      <c r="E70" s="33">
        <f t="shared" si="14"/>
        <v>0</v>
      </c>
      <c r="F70" s="34" t="str">
        <f t="shared" si="0"/>
        <v>-</v>
      </c>
    </row>
    <row r="71" spans="1:6" ht="12.75" customHeight="1" x14ac:dyDescent="0.25">
      <c r="A71" s="30">
        <v>6351</v>
      </c>
      <c r="B71" s="31" t="s">
        <v>139</v>
      </c>
      <c r="C71" s="32" t="s">
        <v>140</v>
      </c>
      <c r="D71" s="35">
        <v>0</v>
      </c>
      <c r="E71" s="35"/>
      <c r="F71" s="34" t="str">
        <f t="shared" si="0"/>
        <v>-</v>
      </c>
    </row>
    <row r="72" spans="1:6" ht="12.75" customHeight="1" x14ac:dyDescent="0.25">
      <c r="A72" s="30">
        <v>6352</v>
      </c>
      <c r="B72" s="31" t="s">
        <v>141</v>
      </c>
      <c r="C72" s="32" t="s">
        <v>142</v>
      </c>
      <c r="D72" s="35">
        <v>0</v>
      </c>
      <c r="E72" s="35"/>
      <c r="F72" s="34" t="str">
        <f t="shared" si="0"/>
        <v>-</v>
      </c>
    </row>
    <row r="73" spans="1:6" ht="12.75" customHeight="1" x14ac:dyDescent="0.25">
      <c r="A73" s="30" t="s">
        <v>143</v>
      </c>
      <c r="B73" s="36" t="s">
        <v>144</v>
      </c>
      <c r="C73" s="32" t="s">
        <v>143</v>
      </c>
      <c r="D73" s="33">
        <f t="shared" ref="D73:E73" si="15">SUM(D74:D75)</f>
        <v>306127.13</v>
      </c>
      <c r="E73" s="33">
        <f t="shared" si="15"/>
        <v>379331.44</v>
      </c>
      <c r="F73" s="34">
        <f t="shared" si="0"/>
        <v>123.91304227103295</v>
      </c>
    </row>
    <row r="74" spans="1:6" ht="12.75" customHeight="1" x14ac:dyDescent="0.25">
      <c r="A74" s="30" t="s">
        <v>145</v>
      </c>
      <c r="B74" s="31" t="s">
        <v>146</v>
      </c>
      <c r="C74" s="32" t="s">
        <v>145</v>
      </c>
      <c r="D74" s="35">
        <v>306127.13</v>
      </c>
      <c r="E74" s="35">
        <v>379331.44</v>
      </c>
      <c r="F74" s="34">
        <f t="shared" si="0"/>
        <v>123.91304227103295</v>
      </c>
    </row>
    <row r="75" spans="1:6" ht="12.75" customHeight="1" x14ac:dyDescent="0.25">
      <c r="A75" s="30" t="s">
        <v>147</v>
      </c>
      <c r="B75" s="31" t="s">
        <v>148</v>
      </c>
      <c r="C75" s="32" t="s">
        <v>147</v>
      </c>
      <c r="D75" s="35">
        <v>0</v>
      </c>
      <c r="E75" s="35"/>
      <c r="F75" s="34" t="str">
        <f t="shared" si="0"/>
        <v>-</v>
      </c>
    </row>
    <row r="76" spans="1:6" ht="12.75" customHeight="1" x14ac:dyDescent="0.25">
      <c r="A76" s="30" t="s">
        <v>149</v>
      </c>
      <c r="B76" s="31" t="s">
        <v>150</v>
      </c>
      <c r="C76" s="32" t="s">
        <v>149</v>
      </c>
      <c r="D76" s="33">
        <f t="shared" ref="D76:E76" si="16">SUM(D77:D78)</f>
        <v>0</v>
      </c>
      <c r="E76" s="33">
        <f t="shared" si="16"/>
        <v>0</v>
      </c>
      <c r="F76" s="34" t="str">
        <f t="shared" si="0"/>
        <v>-</v>
      </c>
    </row>
    <row r="77" spans="1:6" ht="12.75" customHeight="1" x14ac:dyDescent="0.25">
      <c r="A77" s="30" t="s">
        <v>151</v>
      </c>
      <c r="B77" s="31" t="s">
        <v>152</v>
      </c>
      <c r="C77" s="32" t="s">
        <v>151</v>
      </c>
      <c r="D77" s="35">
        <v>0</v>
      </c>
      <c r="E77" s="35"/>
      <c r="F77" s="34" t="str">
        <f t="shared" si="0"/>
        <v>-</v>
      </c>
    </row>
    <row r="78" spans="1:6" ht="12.75" customHeight="1" x14ac:dyDescent="0.25">
      <c r="A78" s="30" t="s">
        <v>153</v>
      </c>
      <c r="B78" s="31" t="s">
        <v>154</v>
      </c>
      <c r="C78" s="32" t="s">
        <v>153</v>
      </c>
      <c r="D78" s="35">
        <v>0</v>
      </c>
      <c r="E78" s="35"/>
      <c r="F78" s="34" t="str">
        <f t="shared" si="0"/>
        <v>-</v>
      </c>
    </row>
    <row r="79" spans="1:6" ht="12.75" customHeight="1" x14ac:dyDescent="0.25">
      <c r="A79" s="30" t="s">
        <v>155</v>
      </c>
      <c r="B79" s="31" t="s">
        <v>156</v>
      </c>
      <c r="C79" s="32" t="s">
        <v>155</v>
      </c>
      <c r="D79" s="33">
        <f t="shared" ref="D79:E79" si="17">SUM(D80:D81)</f>
        <v>0</v>
      </c>
      <c r="E79" s="33">
        <f t="shared" si="17"/>
        <v>12120.08</v>
      </c>
      <c r="F79" s="34" t="str">
        <f t="shared" si="0"/>
        <v>-</v>
      </c>
    </row>
    <row r="80" spans="1:6" ht="12.75" customHeight="1" x14ac:dyDescent="0.25">
      <c r="A80" s="30" t="s">
        <v>157</v>
      </c>
      <c r="B80" s="31" t="s">
        <v>158</v>
      </c>
      <c r="C80" s="32" t="s">
        <v>157</v>
      </c>
      <c r="D80" s="35">
        <v>0</v>
      </c>
      <c r="E80" s="35">
        <v>12120.08</v>
      </c>
      <c r="F80" s="34" t="str">
        <f t="shared" si="0"/>
        <v>-</v>
      </c>
    </row>
    <row r="81" spans="1:6" ht="12.75" customHeight="1" x14ac:dyDescent="0.25">
      <c r="A81" s="30" t="s">
        <v>159</v>
      </c>
      <c r="B81" s="31" t="s">
        <v>160</v>
      </c>
      <c r="C81" s="32" t="s">
        <v>159</v>
      </c>
      <c r="D81" s="35">
        <v>0</v>
      </c>
      <c r="E81" s="35"/>
      <c r="F81" s="34" t="str">
        <f t="shared" si="0"/>
        <v>-</v>
      </c>
    </row>
    <row r="82" spans="1:6" ht="12.75" customHeight="1" x14ac:dyDescent="0.25">
      <c r="A82" s="30" t="s">
        <v>161</v>
      </c>
      <c r="B82" s="31" t="s">
        <v>162</v>
      </c>
      <c r="C82" s="32" t="s">
        <v>161</v>
      </c>
      <c r="D82" s="33">
        <f t="shared" ref="D82:E82" si="18">SUM(D83:D86)</f>
        <v>0</v>
      </c>
      <c r="E82" s="33">
        <f t="shared" si="18"/>
        <v>375</v>
      </c>
      <c r="F82" s="34" t="str">
        <f t="shared" si="0"/>
        <v>-</v>
      </c>
    </row>
    <row r="83" spans="1:6" ht="12.75" customHeight="1" x14ac:dyDescent="0.25">
      <c r="A83" s="30">
        <v>6391</v>
      </c>
      <c r="B83" s="31" t="s">
        <v>163</v>
      </c>
      <c r="C83" s="32" t="s">
        <v>164</v>
      </c>
      <c r="D83" s="35">
        <v>0</v>
      </c>
      <c r="E83" s="35">
        <v>375</v>
      </c>
      <c r="F83" s="34" t="str">
        <f t="shared" si="0"/>
        <v>-</v>
      </c>
    </row>
    <row r="84" spans="1:6" ht="12.75" customHeight="1" x14ac:dyDescent="0.25">
      <c r="A84" s="30">
        <v>6392</v>
      </c>
      <c r="B84" s="31" t="s">
        <v>165</v>
      </c>
      <c r="C84" s="32" t="s">
        <v>166</v>
      </c>
      <c r="D84" s="35">
        <v>0</v>
      </c>
      <c r="E84" s="35"/>
      <c r="F84" s="34" t="str">
        <f t="shared" si="0"/>
        <v>-</v>
      </c>
    </row>
    <row r="85" spans="1:6" ht="12.75" customHeight="1" x14ac:dyDescent="0.25">
      <c r="A85" s="30">
        <v>6393</v>
      </c>
      <c r="B85" s="31" t="s">
        <v>167</v>
      </c>
      <c r="C85" s="32" t="s">
        <v>168</v>
      </c>
      <c r="D85" s="35">
        <v>0</v>
      </c>
      <c r="E85" s="35"/>
      <c r="F85" s="34" t="str">
        <f t="shared" si="0"/>
        <v>-</v>
      </c>
    </row>
    <row r="86" spans="1:6" ht="12.75" customHeight="1" x14ac:dyDescent="0.25">
      <c r="A86" s="30">
        <v>6394</v>
      </c>
      <c r="B86" s="31" t="s">
        <v>169</v>
      </c>
      <c r="C86" s="32" t="s">
        <v>170</v>
      </c>
      <c r="D86" s="35">
        <v>0</v>
      </c>
      <c r="E86" s="35"/>
      <c r="F86" s="34" t="str">
        <f t="shared" si="0"/>
        <v>-</v>
      </c>
    </row>
    <row r="87" spans="1:6" ht="12.75" customHeight="1" x14ac:dyDescent="0.25">
      <c r="A87" s="30">
        <v>64</v>
      </c>
      <c r="B87" s="31" t="s">
        <v>171</v>
      </c>
      <c r="C87" s="32" t="s">
        <v>172</v>
      </c>
      <c r="D87" s="33">
        <f t="shared" ref="D87:E87" si="19">D88+D96+D103</f>
        <v>0</v>
      </c>
      <c r="E87" s="33">
        <f t="shared" si="19"/>
        <v>0</v>
      </c>
      <c r="F87" s="34" t="str">
        <f t="shared" si="0"/>
        <v>-</v>
      </c>
    </row>
    <row r="88" spans="1:6" ht="12.75" customHeight="1" x14ac:dyDescent="0.25">
      <c r="A88" s="30">
        <v>641</v>
      </c>
      <c r="B88" s="31" t="s">
        <v>173</v>
      </c>
      <c r="C88" s="32" t="s">
        <v>174</v>
      </c>
      <c r="D88" s="33">
        <f t="shared" ref="D88:E88" si="20">SUM(D89:D95)</f>
        <v>0</v>
      </c>
      <c r="E88" s="33">
        <f t="shared" si="20"/>
        <v>0</v>
      </c>
      <c r="F88" s="34" t="str">
        <f t="shared" si="0"/>
        <v>-</v>
      </c>
    </row>
    <row r="89" spans="1:6" ht="12.75" customHeight="1" x14ac:dyDescent="0.25">
      <c r="A89" s="30">
        <v>6412</v>
      </c>
      <c r="B89" s="31" t="s">
        <v>175</v>
      </c>
      <c r="C89" s="32" t="s">
        <v>176</v>
      </c>
      <c r="D89" s="35">
        <v>0</v>
      </c>
      <c r="E89" s="35"/>
      <c r="F89" s="34" t="str">
        <f t="shared" si="0"/>
        <v>-</v>
      </c>
    </row>
    <row r="90" spans="1:6" ht="12.75" customHeight="1" x14ac:dyDescent="0.25">
      <c r="A90" s="30">
        <v>6413</v>
      </c>
      <c r="B90" s="31" t="s">
        <v>177</v>
      </c>
      <c r="C90" s="32" t="s">
        <v>178</v>
      </c>
      <c r="D90" s="35">
        <v>0</v>
      </c>
      <c r="E90" s="35"/>
      <c r="F90" s="34" t="str">
        <f t="shared" si="0"/>
        <v>-</v>
      </c>
    </row>
    <row r="91" spans="1:6" ht="12.75" customHeight="1" x14ac:dyDescent="0.25">
      <c r="A91" s="30">
        <v>6414</v>
      </c>
      <c r="B91" s="31" t="s">
        <v>179</v>
      </c>
      <c r="C91" s="32" t="s">
        <v>180</v>
      </c>
      <c r="D91" s="35">
        <v>0</v>
      </c>
      <c r="E91" s="35"/>
      <c r="F91" s="34" t="str">
        <f t="shared" si="0"/>
        <v>-</v>
      </c>
    </row>
    <row r="92" spans="1:6" ht="12.75" customHeight="1" x14ac:dyDescent="0.25">
      <c r="A92" s="30">
        <v>6415</v>
      </c>
      <c r="B92" s="31" t="s">
        <v>181</v>
      </c>
      <c r="C92" s="32" t="s">
        <v>182</v>
      </c>
      <c r="D92" s="35">
        <v>0</v>
      </c>
      <c r="E92" s="35"/>
      <c r="F92" s="34" t="str">
        <f t="shared" si="0"/>
        <v>-</v>
      </c>
    </row>
    <row r="93" spans="1:6" ht="12.75" customHeight="1" x14ac:dyDescent="0.25">
      <c r="A93" s="30">
        <v>6416</v>
      </c>
      <c r="B93" s="31" t="s">
        <v>183</v>
      </c>
      <c r="C93" s="32" t="s">
        <v>184</v>
      </c>
      <c r="D93" s="35">
        <v>0</v>
      </c>
      <c r="E93" s="35"/>
      <c r="F93" s="34" t="str">
        <f t="shared" si="0"/>
        <v>-</v>
      </c>
    </row>
    <row r="94" spans="1:6" ht="12.75" customHeight="1" x14ac:dyDescent="0.25">
      <c r="A94" s="30">
        <v>6417</v>
      </c>
      <c r="B94" s="31" t="s">
        <v>185</v>
      </c>
      <c r="C94" s="32" t="s">
        <v>186</v>
      </c>
      <c r="D94" s="35">
        <v>0</v>
      </c>
      <c r="E94" s="35"/>
      <c r="F94" s="34" t="str">
        <f t="shared" si="0"/>
        <v>-</v>
      </c>
    </row>
    <row r="95" spans="1:6" ht="12.75" customHeight="1" x14ac:dyDescent="0.25">
      <c r="A95" s="30">
        <v>6419</v>
      </c>
      <c r="B95" s="31" t="s">
        <v>187</v>
      </c>
      <c r="C95" s="32" t="s">
        <v>188</v>
      </c>
      <c r="D95" s="35">
        <v>0</v>
      </c>
      <c r="E95" s="35"/>
      <c r="F95" s="34" t="str">
        <f t="shared" si="0"/>
        <v>-</v>
      </c>
    </row>
    <row r="96" spans="1:6" ht="12.75" customHeight="1" x14ac:dyDescent="0.25">
      <c r="A96" s="30">
        <v>642</v>
      </c>
      <c r="B96" s="31" t="s">
        <v>189</v>
      </c>
      <c r="C96" s="32" t="s">
        <v>190</v>
      </c>
      <c r="D96" s="33">
        <f t="shared" ref="D96:E96" si="21">SUM(D97:D102)</f>
        <v>0</v>
      </c>
      <c r="E96" s="33">
        <f t="shared" si="21"/>
        <v>0</v>
      </c>
      <c r="F96" s="34" t="str">
        <f t="shared" si="0"/>
        <v>-</v>
      </c>
    </row>
    <row r="97" spans="1:6" ht="12.75" customHeight="1" x14ac:dyDescent="0.25">
      <c r="A97" s="30">
        <v>6421</v>
      </c>
      <c r="B97" s="31" t="s">
        <v>191</v>
      </c>
      <c r="C97" s="32" t="s">
        <v>192</v>
      </c>
      <c r="D97" s="35">
        <v>0</v>
      </c>
      <c r="E97" s="35"/>
      <c r="F97" s="34" t="str">
        <f t="shared" si="0"/>
        <v>-</v>
      </c>
    </row>
    <row r="98" spans="1:6" ht="12.75" customHeight="1" x14ac:dyDescent="0.25">
      <c r="A98" s="30">
        <v>6422</v>
      </c>
      <c r="B98" s="31" t="s">
        <v>193</v>
      </c>
      <c r="C98" s="32" t="s">
        <v>194</v>
      </c>
      <c r="D98" s="35">
        <v>0</v>
      </c>
      <c r="E98" s="35"/>
      <c r="F98" s="34" t="str">
        <f t="shared" si="0"/>
        <v>-</v>
      </c>
    </row>
    <row r="99" spans="1:6" ht="12.75" customHeight="1" x14ac:dyDescent="0.25">
      <c r="A99" s="30">
        <v>6423</v>
      </c>
      <c r="B99" s="31" t="s">
        <v>195</v>
      </c>
      <c r="C99" s="32" t="s">
        <v>196</v>
      </c>
      <c r="D99" s="35">
        <v>0</v>
      </c>
      <c r="E99" s="35"/>
      <c r="F99" s="34" t="str">
        <f t="shared" si="0"/>
        <v>-</v>
      </c>
    </row>
    <row r="100" spans="1:6" ht="12.75" customHeight="1" x14ac:dyDescent="0.25">
      <c r="A100" s="30">
        <v>6424</v>
      </c>
      <c r="B100" s="31" t="s">
        <v>197</v>
      </c>
      <c r="C100" s="32" t="s">
        <v>198</v>
      </c>
      <c r="D100" s="35">
        <v>0</v>
      </c>
      <c r="E100" s="35"/>
      <c r="F100" s="34" t="str">
        <f t="shared" si="0"/>
        <v>-</v>
      </c>
    </row>
    <row r="101" spans="1:6" ht="12.75" customHeight="1" x14ac:dyDescent="0.25">
      <c r="A101" s="30" t="s">
        <v>199</v>
      </c>
      <c r="B101" s="31" t="s">
        <v>200</v>
      </c>
      <c r="C101" s="32" t="s">
        <v>199</v>
      </c>
      <c r="D101" s="35">
        <v>0</v>
      </c>
      <c r="E101" s="35"/>
      <c r="F101" s="34" t="str">
        <f t="shared" si="0"/>
        <v>-</v>
      </c>
    </row>
    <row r="102" spans="1:6" ht="12.75" customHeight="1" x14ac:dyDescent="0.25">
      <c r="A102" s="30">
        <v>6429</v>
      </c>
      <c r="B102" s="31" t="s">
        <v>201</v>
      </c>
      <c r="C102" s="32" t="s">
        <v>202</v>
      </c>
      <c r="D102" s="35">
        <v>0</v>
      </c>
      <c r="E102" s="35"/>
      <c r="F102" s="34" t="str">
        <f t="shared" si="0"/>
        <v>-</v>
      </c>
    </row>
    <row r="103" spans="1:6" ht="12.75" customHeight="1" x14ac:dyDescent="0.25">
      <c r="A103" s="30">
        <v>643</v>
      </c>
      <c r="B103" s="31" t="s">
        <v>203</v>
      </c>
      <c r="C103" s="32" t="s">
        <v>204</v>
      </c>
      <c r="D103" s="33">
        <f t="shared" ref="D103:E103" si="22">SUM(D104:D110)</f>
        <v>0</v>
      </c>
      <c r="E103" s="33">
        <f t="shared" si="22"/>
        <v>0</v>
      </c>
      <c r="F103" s="34" t="str">
        <f t="shared" si="0"/>
        <v>-</v>
      </c>
    </row>
    <row r="104" spans="1:6" ht="12.75" customHeight="1" x14ac:dyDescent="0.25">
      <c r="A104" s="30">
        <v>6431</v>
      </c>
      <c r="B104" s="31" t="s">
        <v>205</v>
      </c>
      <c r="C104" s="32" t="s">
        <v>206</v>
      </c>
      <c r="D104" s="35">
        <v>0</v>
      </c>
      <c r="E104" s="35"/>
      <c r="F104" s="34" t="str">
        <f t="shared" si="0"/>
        <v>-</v>
      </c>
    </row>
    <row r="105" spans="1:6" ht="12.75" customHeight="1" x14ac:dyDescent="0.25">
      <c r="A105" s="30">
        <v>6432</v>
      </c>
      <c r="B105" s="36" t="s">
        <v>207</v>
      </c>
      <c r="C105" s="32" t="s">
        <v>208</v>
      </c>
      <c r="D105" s="35">
        <v>0</v>
      </c>
      <c r="E105" s="35"/>
      <c r="F105" s="34" t="str">
        <f t="shared" si="0"/>
        <v>-</v>
      </c>
    </row>
    <row r="106" spans="1:6" ht="12.75" customHeight="1" x14ac:dyDescent="0.25">
      <c r="A106" s="30">
        <v>6433</v>
      </c>
      <c r="B106" s="36" t="s">
        <v>209</v>
      </c>
      <c r="C106" s="32" t="s">
        <v>210</v>
      </c>
      <c r="D106" s="35">
        <v>0</v>
      </c>
      <c r="E106" s="35"/>
      <c r="F106" s="34" t="str">
        <f t="shared" si="0"/>
        <v>-</v>
      </c>
    </row>
    <row r="107" spans="1:6" ht="12.75" customHeight="1" x14ac:dyDescent="0.25">
      <c r="A107" s="30">
        <v>6434</v>
      </c>
      <c r="B107" s="31" t="s">
        <v>211</v>
      </c>
      <c r="C107" s="32" t="s">
        <v>212</v>
      </c>
      <c r="D107" s="35">
        <v>0</v>
      </c>
      <c r="E107" s="35"/>
      <c r="F107" s="34" t="str">
        <f t="shared" si="0"/>
        <v>-</v>
      </c>
    </row>
    <row r="108" spans="1:6" ht="12.75" customHeight="1" x14ac:dyDescent="0.25">
      <c r="A108" s="30">
        <v>6435</v>
      </c>
      <c r="B108" s="36" t="s">
        <v>213</v>
      </c>
      <c r="C108" s="32" t="s">
        <v>214</v>
      </c>
      <c r="D108" s="35">
        <v>0</v>
      </c>
      <c r="E108" s="35"/>
      <c r="F108" s="34" t="str">
        <f t="shared" si="0"/>
        <v>-</v>
      </c>
    </row>
    <row r="109" spans="1:6" ht="12.75" customHeight="1" x14ac:dyDescent="0.25">
      <c r="A109" s="30">
        <v>6436</v>
      </c>
      <c r="B109" s="36" t="s">
        <v>215</v>
      </c>
      <c r="C109" s="32" t="s">
        <v>216</v>
      </c>
      <c r="D109" s="35">
        <v>0</v>
      </c>
      <c r="E109" s="35"/>
      <c r="F109" s="34" t="str">
        <f t="shared" si="0"/>
        <v>-</v>
      </c>
    </row>
    <row r="110" spans="1:6" ht="12.75" customHeight="1" x14ac:dyDescent="0.25">
      <c r="A110" s="30">
        <v>6437</v>
      </c>
      <c r="B110" s="31" t="s">
        <v>217</v>
      </c>
      <c r="C110" s="32" t="s">
        <v>218</v>
      </c>
      <c r="D110" s="35">
        <v>0</v>
      </c>
      <c r="E110" s="35"/>
      <c r="F110" s="34" t="str">
        <f t="shared" si="0"/>
        <v>-</v>
      </c>
    </row>
    <row r="111" spans="1:6" ht="12.75" customHeight="1" x14ac:dyDescent="0.25">
      <c r="A111" s="30">
        <v>65</v>
      </c>
      <c r="B111" s="31" t="s">
        <v>219</v>
      </c>
      <c r="C111" s="32" t="s">
        <v>220</v>
      </c>
      <c r="D111" s="33">
        <f t="shared" ref="D111:E111" si="23">D112+D117+D125</f>
        <v>4012.04</v>
      </c>
      <c r="E111" s="33">
        <f t="shared" si="23"/>
        <v>5248.2</v>
      </c>
      <c r="F111" s="34">
        <f t="shared" si="0"/>
        <v>130.81125811307965</v>
      </c>
    </row>
    <row r="112" spans="1:6" ht="12.75" customHeight="1" x14ac:dyDescent="0.25">
      <c r="A112" s="30">
        <v>651</v>
      </c>
      <c r="B112" s="31" t="s">
        <v>221</v>
      </c>
      <c r="C112" s="32" t="s">
        <v>222</v>
      </c>
      <c r="D112" s="33">
        <f t="shared" ref="D112:E112" si="24">SUM(D113:D116)</f>
        <v>0</v>
      </c>
      <c r="E112" s="33">
        <f t="shared" si="24"/>
        <v>0</v>
      </c>
      <c r="F112" s="34" t="str">
        <f t="shared" si="0"/>
        <v>-</v>
      </c>
    </row>
    <row r="113" spans="1:6" ht="12.75" customHeight="1" x14ac:dyDescent="0.25">
      <c r="A113" s="30">
        <v>6511</v>
      </c>
      <c r="B113" s="31" t="s">
        <v>223</v>
      </c>
      <c r="C113" s="32" t="s">
        <v>224</v>
      </c>
      <c r="D113" s="35">
        <v>0</v>
      </c>
      <c r="E113" s="35"/>
      <c r="F113" s="34" t="str">
        <f t="shared" si="0"/>
        <v>-</v>
      </c>
    </row>
    <row r="114" spans="1:6" ht="12.75" customHeight="1" x14ac:dyDescent="0.25">
      <c r="A114" s="30">
        <v>6512</v>
      </c>
      <c r="B114" s="31" t="s">
        <v>225</v>
      </c>
      <c r="C114" s="32" t="s">
        <v>226</v>
      </c>
      <c r="D114" s="35">
        <v>0</v>
      </c>
      <c r="E114" s="35"/>
      <c r="F114" s="34" t="str">
        <f t="shared" si="0"/>
        <v>-</v>
      </c>
    </row>
    <row r="115" spans="1:6" ht="12.75" customHeight="1" x14ac:dyDescent="0.25">
      <c r="A115" s="30">
        <v>6513</v>
      </c>
      <c r="B115" s="31" t="s">
        <v>227</v>
      </c>
      <c r="C115" s="32" t="s">
        <v>228</v>
      </c>
      <c r="D115" s="35">
        <v>0</v>
      </c>
      <c r="E115" s="35"/>
      <c r="F115" s="34" t="str">
        <f t="shared" si="0"/>
        <v>-</v>
      </c>
    </row>
    <row r="116" spans="1:6" ht="12.75" customHeight="1" x14ac:dyDescent="0.25">
      <c r="A116" s="30">
        <v>6514</v>
      </c>
      <c r="B116" s="31" t="s">
        <v>229</v>
      </c>
      <c r="C116" s="32" t="s">
        <v>230</v>
      </c>
      <c r="D116" s="35">
        <v>0</v>
      </c>
      <c r="E116" s="35"/>
      <c r="F116" s="34" t="str">
        <f t="shared" si="0"/>
        <v>-</v>
      </c>
    </row>
    <row r="117" spans="1:6" ht="12.75" customHeight="1" x14ac:dyDescent="0.25">
      <c r="A117" s="30">
        <v>652</v>
      </c>
      <c r="B117" s="31" t="s">
        <v>231</v>
      </c>
      <c r="C117" s="32" t="s">
        <v>232</v>
      </c>
      <c r="D117" s="33">
        <f t="shared" ref="D117:E117" si="25">SUM(D118:D124)</f>
        <v>4012.04</v>
      </c>
      <c r="E117" s="33">
        <f t="shared" si="25"/>
        <v>5248.2</v>
      </c>
      <c r="F117" s="34">
        <f t="shared" si="0"/>
        <v>130.81125811307965</v>
      </c>
    </row>
    <row r="118" spans="1:6" ht="12.75" customHeight="1" x14ac:dyDescent="0.25">
      <c r="A118" s="30">
        <v>6521</v>
      </c>
      <c r="B118" s="31" t="s">
        <v>233</v>
      </c>
      <c r="C118" s="32" t="s">
        <v>234</v>
      </c>
      <c r="D118" s="35">
        <v>0</v>
      </c>
      <c r="E118" s="35"/>
      <c r="F118" s="34" t="str">
        <f t="shared" si="0"/>
        <v>-</v>
      </c>
    </row>
    <row r="119" spans="1:6" ht="12.75" customHeight="1" x14ac:dyDescent="0.25">
      <c r="A119" s="30">
        <v>6522</v>
      </c>
      <c r="B119" s="31" t="s">
        <v>235</v>
      </c>
      <c r="C119" s="32" t="s">
        <v>236</v>
      </c>
      <c r="D119" s="35">
        <v>0</v>
      </c>
      <c r="E119" s="35"/>
      <c r="F119" s="34" t="str">
        <f t="shared" si="0"/>
        <v>-</v>
      </c>
    </row>
    <row r="120" spans="1:6" ht="12.75" customHeight="1" x14ac:dyDescent="0.25">
      <c r="A120" s="30">
        <v>6524</v>
      </c>
      <c r="B120" s="31" t="s">
        <v>237</v>
      </c>
      <c r="C120" s="32" t="s">
        <v>238</v>
      </c>
      <c r="D120" s="35">
        <v>0</v>
      </c>
      <c r="E120" s="35"/>
      <c r="F120" s="34" t="str">
        <f t="shared" si="0"/>
        <v>-</v>
      </c>
    </row>
    <row r="121" spans="1:6" ht="12.75" customHeight="1" x14ac:dyDescent="0.25">
      <c r="A121" s="30">
        <v>6525</v>
      </c>
      <c r="B121" s="31" t="s">
        <v>239</v>
      </c>
      <c r="C121" s="32" t="s">
        <v>240</v>
      </c>
      <c r="D121" s="35">
        <v>0</v>
      </c>
      <c r="E121" s="35"/>
      <c r="F121" s="34" t="str">
        <f t="shared" si="0"/>
        <v>-</v>
      </c>
    </row>
    <row r="122" spans="1:6" ht="12.75" customHeight="1" x14ac:dyDescent="0.25">
      <c r="A122" s="30">
        <v>6526</v>
      </c>
      <c r="B122" s="31" t="s">
        <v>241</v>
      </c>
      <c r="C122" s="32" t="s">
        <v>242</v>
      </c>
      <c r="D122" s="35">
        <v>4012.04</v>
      </c>
      <c r="E122" s="35">
        <v>5248.2</v>
      </c>
      <c r="F122" s="34">
        <f t="shared" si="0"/>
        <v>130.81125811307965</v>
      </c>
    </row>
    <row r="123" spans="1:6" ht="12.75" customHeight="1" x14ac:dyDescent="0.25">
      <c r="A123" s="30">
        <v>6527</v>
      </c>
      <c r="B123" s="31" t="s">
        <v>243</v>
      </c>
      <c r="C123" s="32" t="s">
        <v>244</v>
      </c>
      <c r="D123" s="35">
        <v>0</v>
      </c>
      <c r="E123" s="35"/>
      <c r="F123" s="34" t="str">
        <f t="shared" si="0"/>
        <v>-</v>
      </c>
    </row>
    <row r="124" spans="1:6" ht="12.75" customHeight="1" x14ac:dyDescent="0.25">
      <c r="A124" s="30" t="s">
        <v>245</v>
      </c>
      <c r="B124" s="36" t="s">
        <v>246</v>
      </c>
      <c r="C124" s="32" t="s">
        <v>245</v>
      </c>
      <c r="D124" s="35">
        <v>0</v>
      </c>
      <c r="E124" s="35"/>
      <c r="F124" s="34" t="str">
        <f t="shared" si="0"/>
        <v>-</v>
      </c>
    </row>
    <row r="125" spans="1:6" ht="12.75" customHeight="1" x14ac:dyDescent="0.25">
      <c r="A125" s="30">
        <v>653</v>
      </c>
      <c r="B125" s="31" t="s">
        <v>247</v>
      </c>
      <c r="C125" s="32" t="s">
        <v>248</v>
      </c>
      <c r="D125" s="33">
        <f t="shared" ref="D125:E125" si="26">SUM(D126:D128)</f>
        <v>0</v>
      </c>
      <c r="E125" s="33">
        <f t="shared" si="26"/>
        <v>0</v>
      </c>
      <c r="F125" s="34" t="str">
        <f t="shared" si="0"/>
        <v>-</v>
      </c>
    </row>
    <row r="126" spans="1:6" ht="12.75" customHeight="1" x14ac:dyDescent="0.25">
      <c r="A126" s="30">
        <v>6531</v>
      </c>
      <c r="B126" s="31" t="s">
        <v>249</v>
      </c>
      <c r="C126" s="32" t="s">
        <v>250</v>
      </c>
      <c r="D126" s="35">
        <v>0</v>
      </c>
      <c r="E126" s="35"/>
      <c r="F126" s="34" t="str">
        <f t="shared" si="0"/>
        <v>-</v>
      </c>
    </row>
    <row r="127" spans="1:6" ht="26.25" customHeight="1" x14ac:dyDescent="0.25">
      <c r="A127" s="30">
        <v>6532</v>
      </c>
      <c r="B127" s="31" t="s">
        <v>251</v>
      </c>
      <c r="C127" s="32" t="s">
        <v>252</v>
      </c>
      <c r="D127" s="35">
        <v>0</v>
      </c>
      <c r="E127" s="35"/>
      <c r="F127" s="34" t="str">
        <f t="shared" si="0"/>
        <v>-</v>
      </c>
    </row>
    <row r="128" spans="1:6" ht="12.75" customHeight="1" x14ac:dyDescent="0.25">
      <c r="A128" s="30">
        <v>6533</v>
      </c>
      <c r="B128" s="31" t="s">
        <v>253</v>
      </c>
      <c r="C128" s="32" t="s">
        <v>254</v>
      </c>
      <c r="D128" s="35">
        <v>0</v>
      </c>
      <c r="E128" s="35"/>
      <c r="F128" s="34" t="str">
        <f t="shared" si="0"/>
        <v>-</v>
      </c>
    </row>
    <row r="129" spans="1:6" ht="12.75" customHeight="1" x14ac:dyDescent="0.25">
      <c r="A129" s="30">
        <v>66</v>
      </c>
      <c r="B129" s="38" t="s">
        <v>255</v>
      </c>
      <c r="C129" s="32" t="s">
        <v>256</v>
      </c>
      <c r="D129" s="33">
        <f t="shared" ref="D129:E129" si="27">D130+D133</f>
        <v>505.5</v>
      </c>
      <c r="E129" s="33">
        <f t="shared" si="27"/>
        <v>945.02</v>
      </c>
      <c r="F129" s="34">
        <f t="shared" si="0"/>
        <v>186.94757665677545</v>
      </c>
    </row>
    <row r="130" spans="1:6" ht="12.75" customHeight="1" x14ac:dyDescent="0.25">
      <c r="A130" s="30">
        <v>661</v>
      </c>
      <c r="B130" s="37" t="s">
        <v>257</v>
      </c>
      <c r="C130" s="32" t="s">
        <v>258</v>
      </c>
      <c r="D130" s="33">
        <f t="shared" ref="D130:E130" si="28">SUM(D131:D132)</f>
        <v>505.5</v>
      </c>
      <c r="E130" s="33">
        <f t="shared" si="28"/>
        <v>945.02</v>
      </c>
      <c r="F130" s="34">
        <f t="shared" si="0"/>
        <v>186.94757665677545</v>
      </c>
    </row>
    <row r="131" spans="1:6" ht="25.5" customHeight="1" x14ac:dyDescent="0.25">
      <c r="A131" s="30">
        <v>6614</v>
      </c>
      <c r="B131" s="37" t="s">
        <v>11</v>
      </c>
      <c r="C131" s="32" t="s">
        <v>259</v>
      </c>
      <c r="D131" s="35">
        <v>0</v>
      </c>
      <c r="E131" s="35"/>
      <c r="F131" s="34" t="str">
        <f t="shared" si="0"/>
        <v>-</v>
      </c>
    </row>
    <row r="132" spans="1:6" ht="12.75" customHeight="1" x14ac:dyDescent="0.25">
      <c r="A132" s="30">
        <v>6615</v>
      </c>
      <c r="B132" s="37" t="s">
        <v>260</v>
      </c>
      <c r="C132" s="32" t="s">
        <v>261</v>
      </c>
      <c r="D132" s="35">
        <v>505.5</v>
      </c>
      <c r="E132" s="35">
        <v>945.02</v>
      </c>
      <c r="F132" s="34">
        <f t="shared" si="0"/>
        <v>186.94757665677545</v>
      </c>
    </row>
    <row r="133" spans="1:6" ht="12.75" customHeight="1" x14ac:dyDescent="0.25">
      <c r="A133" s="30">
        <v>663</v>
      </c>
      <c r="B133" s="38" t="s">
        <v>262</v>
      </c>
      <c r="C133" s="32" t="s">
        <v>263</v>
      </c>
      <c r="D133" s="33">
        <f t="shared" ref="D133:E133" si="29">SUM(D134:D137)</f>
        <v>0</v>
      </c>
      <c r="E133" s="33">
        <f t="shared" si="29"/>
        <v>0</v>
      </c>
      <c r="F133" s="34" t="str">
        <f t="shared" si="0"/>
        <v>-</v>
      </c>
    </row>
    <row r="134" spans="1:6" ht="21.75" customHeight="1" x14ac:dyDescent="0.25">
      <c r="A134" s="30">
        <v>6631</v>
      </c>
      <c r="B134" s="37" t="s">
        <v>264</v>
      </c>
      <c r="C134" s="32" t="s">
        <v>265</v>
      </c>
      <c r="D134" s="35">
        <v>0</v>
      </c>
      <c r="E134" s="35"/>
      <c r="F134" s="34" t="str">
        <f t="shared" si="0"/>
        <v>-</v>
      </c>
    </row>
    <row r="135" spans="1:6" ht="24.75" customHeight="1" x14ac:dyDescent="0.25">
      <c r="A135" s="30">
        <v>6632</v>
      </c>
      <c r="B135" s="36" t="s">
        <v>266</v>
      </c>
      <c r="C135" s="32" t="s">
        <v>267</v>
      </c>
      <c r="D135" s="35">
        <v>0</v>
      </c>
      <c r="E135" s="35"/>
      <c r="F135" s="34" t="str">
        <f t="shared" si="0"/>
        <v>-</v>
      </c>
    </row>
    <row r="136" spans="1:6" ht="12.75" customHeight="1" x14ac:dyDescent="0.25">
      <c r="A136" s="30" t="s">
        <v>268</v>
      </c>
      <c r="B136" s="36" t="s">
        <v>269</v>
      </c>
      <c r="C136" s="32" t="s">
        <v>268</v>
      </c>
      <c r="D136" s="35">
        <v>0</v>
      </c>
      <c r="E136" s="35"/>
      <c r="F136" s="34" t="str">
        <f t="shared" si="0"/>
        <v>-</v>
      </c>
    </row>
    <row r="137" spans="1:6" ht="21" customHeight="1" x14ac:dyDescent="0.25">
      <c r="A137" s="30" t="s">
        <v>270</v>
      </c>
      <c r="B137" s="36" t="s">
        <v>271</v>
      </c>
      <c r="C137" s="32" t="s">
        <v>270</v>
      </c>
      <c r="D137" s="35">
        <v>0</v>
      </c>
      <c r="E137" s="35"/>
      <c r="F137" s="34" t="str">
        <f>IF(D137&lt;&gt;0,IF(E137/D137&gt;=100,"&gt;&gt;100",E137/D137*100),"-")</f>
        <v>-</v>
      </c>
    </row>
    <row r="138" spans="1:6" ht="12.75" customHeight="1" x14ac:dyDescent="0.25">
      <c r="A138" s="30">
        <v>67</v>
      </c>
      <c r="B138" s="36" t="s">
        <v>272</v>
      </c>
      <c r="C138" s="32" t="s">
        <v>273</v>
      </c>
      <c r="D138" s="33">
        <f t="shared" ref="D138:E138" si="30">D139+D143</f>
        <v>77111.7</v>
      </c>
      <c r="E138" s="33">
        <f t="shared" si="30"/>
        <v>109470.86</v>
      </c>
      <c r="F138" s="34">
        <f t="shared" ref="F138:F228" si="31">IF(D138&lt;&gt;0,IF(E138/D138&gt;=100,"&gt;&gt;100",E138/D138*100),"-")</f>
        <v>141.96400805584625</v>
      </c>
    </row>
    <row r="139" spans="1:6" ht="12.75" customHeight="1" x14ac:dyDescent="0.25">
      <c r="A139" s="30">
        <v>671</v>
      </c>
      <c r="B139" s="36" t="s">
        <v>274</v>
      </c>
      <c r="C139" s="32" t="s">
        <v>275</v>
      </c>
      <c r="D139" s="33">
        <f t="shared" ref="D139:E139" si="32">SUM(D140:D142)</f>
        <v>77111.7</v>
      </c>
      <c r="E139" s="33">
        <f t="shared" si="32"/>
        <v>109470.86</v>
      </c>
      <c r="F139" s="34">
        <f t="shared" si="31"/>
        <v>141.96400805584625</v>
      </c>
    </row>
    <row r="140" spans="1:6" ht="12.75" customHeight="1" x14ac:dyDescent="0.25">
      <c r="A140" s="30">
        <v>6711</v>
      </c>
      <c r="B140" s="31" t="s">
        <v>276</v>
      </c>
      <c r="C140" s="32" t="s">
        <v>277</v>
      </c>
      <c r="D140" s="35">
        <v>77111.7</v>
      </c>
      <c r="E140" s="35">
        <v>109470.86</v>
      </c>
      <c r="F140" s="34">
        <f t="shared" si="31"/>
        <v>141.96400805584625</v>
      </c>
    </row>
    <row r="141" spans="1:6" ht="12.75" customHeight="1" x14ac:dyDescent="0.25">
      <c r="A141" s="30">
        <v>6712</v>
      </c>
      <c r="B141" s="36" t="s">
        <v>278</v>
      </c>
      <c r="C141" s="32" t="s">
        <v>279</v>
      </c>
      <c r="D141" s="35">
        <v>0</v>
      </c>
      <c r="E141" s="35"/>
      <c r="F141" s="34" t="str">
        <f t="shared" si="31"/>
        <v>-</v>
      </c>
    </row>
    <row r="142" spans="1:6" ht="12.75" customHeight="1" x14ac:dyDescent="0.25">
      <c r="A142" s="30" t="s">
        <v>280</v>
      </c>
      <c r="B142" s="31" t="s">
        <v>281</v>
      </c>
      <c r="C142" s="32" t="s">
        <v>280</v>
      </c>
      <c r="D142" s="35">
        <v>0</v>
      </c>
      <c r="E142" s="35"/>
      <c r="F142" s="34" t="str">
        <f t="shared" si="31"/>
        <v>-</v>
      </c>
    </row>
    <row r="143" spans="1:6" ht="12.75" customHeight="1" x14ac:dyDescent="0.25">
      <c r="A143" s="30" t="s">
        <v>282</v>
      </c>
      <c r="B143" s="31" t="s">
        <v>283</v>
      </c>
      <c r="C143" s="32" t="s">
        <v>282</v>
      </c>
      <c r="D143" s="35">
        <v>0</v>
      </c>
      <c r="E143" s="35"/>
      <c r="F143" s="34" t="str">
        <f t="shared" si="31"/>
        <v>-</v>
      </c>
    </row>
    <row r="144" spans="1:6" ht="12.75" customHeight="1" x14ac:dyDescent="0.25">
      <c r="A144" s="30">
        <v>68</v>
      </c>
      <c r="B144" s="31" t="s">
        <v>284</v>
      </c>
      <c r="C144" s="32" t="s">
        <v>285</v>
      </c>
      <c r="D144" s="33">
        <f t="shared" ref="D144:E144" si="33">D145+D155</f>
        <v>0</v>
      </c>
      <c r="E144" s="33">
        <f t="shared" si="33"/>
        <v>0</v>
      </c>
      <c r="F144" s="34" t="str">
        <f t="shared" si="31"/>
        <v>-</v>
      </c>
    </row>
    <row r="145" spans="1:6" ht="12.75" customHeight="1" x14ac:dyDescent="0.25">
      <c r="A145" s="30">
        <v>681</v>
      </c>
      <c r="B145" s="31" t="s">
        <v>286</v>
      </c>
      <c r="C145" s="32" t="s">
        <v>287</v>
      </c>
      <c r="D145" s="33">
        <f t="shared" ref="D145:E145" si="34">SUM(D146:D154)</f>
        <v>0</v>
      </c>
      <c r="E145" s="33">
        <f t="shared" si="34"/>
        <v>0</v>
      </c>
      <c r="F145" s="34" t="str">
        <f t="shared" si="31"/>
        <v>-</v>
      </c>
    </row>
    <row r="146" spans="1:6" ht="12.75" customHeight="1" x14ac:dyDescent="0.25">
      <c r="A146" s="30">
        <v>6811</v>
      </c>
      <c r="B146" s="31" t="s">
        <v>288</v>
      </c>
      <c r="C146" s="32" t="s">
        <v>289</v>
      </c>
      <c r="D146" s="35">
        <v>0</v>
      </c>
      <c r="E146" s="35"/>
      <c r="F146" s="34" t="str">
        <f t="shared" si="31"/>
        <v>-</v>
      </c>
    </row>
    <row r="147" spans="1:6" ht="12.75" customHeight="1" x14ac:dyDescent="0.25">
      <c r="A147" s="30">
        <v>6812</v>
      </c>
      <c r="B147" s="31" t="s">
        <v>290</v>
      </c>
      <c r="C147" s="32" t="s">
        <v>291</v>
      </c>
      <c r="D147" s="35">
        <v>0</v>
      </c>
      <c r="E147" s="35"/>
      <c r="F147" s="34" t="str">
        <f t="shared" si="31"/>
        <v>-</v>
      </c>
    </row>
    <row r="148" spans="1:6" ht="12.75" customHeight="1" x14ac:dyDescent="0.25">
      <c r="A148" s="30">
        <v>6813</v>
      </c>
      <c r="B148" s="31" t="s">
        <v>292</v>
      </c>
      <c r="C148" s="32" t="s">
        <v>293</v>
      </c>
      <c r="D148" s="35">
        <v>0</v>
      </c>
      <c r="E148" s="35"/>
      <c r="F148" s="34" t="str">
        <f t="shared" si="31"/>
        <v>-</v>
      </c>
    </row>
    <row r="149" spans="1:6" ht="12.75" customHeight="1" x14ac:dyDescent="0.25">
      <c r="A149" s="30">
        <v>6814</v>
      </c>
      <c r="B149" s="31" t="s">
        <v>294</v>
      </c>
      <c r="C149" s="32" t="s">
        <v>295</v>
      </c>
      <c r="D149" s="35">
        <v>0</v>
      </c>
      <c r="E149" s="35"/>
      <c r="F149" s="34" t="str">
        <f t="shared" si="31"/>
        <v>-</v>
      </c>
    </row>
    <row r="150" spans="1:6" ht="12.75" customHeight="1" x14ac:dyDescent="0.25">
      <c r="A150" s="30">
        <v>6815</v>
      </c>
      <c r="B150" s="31" t="s">
        <v>296</v>
      </c>
      <c r="C150" s="32" t="s">
        <v>297</v>
      </c>
      <c r="D150" s="35">
        <v>0</v>
      </c>
      <c r="E150" s="35"/>
      <c r="F150" s="34" t="str">
        <f t="shared" si="31"/>
        <v>-</v>
      </c>
    </row>
    <row r="151" spans="1:6" ht="12.75" customHeight="1" x14ac:dyDescent="0.25">
      <c r="A151" s="30">
        <v>6816</v>
      </c>
      <c r="B151" s="31" t="s">
        <v>298</v>
      </c>
      <c r="C151" s="32" t="s">
        <v>299</v>
      </c>
      <c r="D151" s="35">
        <v>0</v>
      </c>
      <c r="E151" s="35"/>
      <c r="F151" s="34" t="str">
        <f t="shared" si="31"/>
        <v>-</v>
      </c>
    </row>
    <row r="152" spans="1:6" ht="12.75" customHeight="1" x14ac:dyDescent="0.25">
      <c r="A152" s="30">
        <v>6817</v>
      </c>
      <c r="B152" s="31" t="s">
        <v>300</v>
      </c>
      <c r="C152" s="32" t="s">
        <v>301</v>
      </c>
      <c r="D152" s="35">
        <v>0</v>
      </c>
      <c r="E152" s="35"/>
      <c r="F152" s="34" t="str">
        <f t="shared" si="31"/>
        <v>-</v>
      </c>
    </row>
    <row r="153" spans="1:6" ht="12.75" customHeight="1" x14ac:dyDescent="0.25">
      <c r="A153" s="30">
        <v>6818</v>
      </c>
      <c r="B153" s="31" t="s">
        <v>302</v>
      </c>
      <c r="C153" s="32" t="s">
        <v>303</v>
      </c>
      <c r="D153" s="35">
        <v>0</v>
      </c>
      <c r="E153" s="35"/>
      <c r="F153" s="34" t="str">
        <f t="shared" si="31"/>
        <v>-</v>
      </c>
    </row>
    <row r="154" spans="1:6" ht="12.75" customHeight="1" x14ac:dyDescent="0.25">
      <c r="A154" s="30">
        <v>6819</v>
      </c>
      <c r="B154" s="31" t="s">
        <v>304</v>
      </c>
      <c r="C154" s="32" t="s">
        <v>305</v>
      </c>
      <c r="D154" s="35">
        <v>0</v>
      </c>
      <c r="E154" s="35"/>
      <c r="F154" s="34" t="str">
        <f t="shared" si="31"/>
        <v>-</v>
      </c>
    </row>
    <row r="155" spans="1:6" ht="12.75" customHeight="1" x14ac:dyDescent="0.25">
      <c r="A155" s="30">
        <v>683</v>
      </c>
      <c r="B155" s="31" t="s">
        <v>306</v>
      </c>
      <c r="C155" s="32" t="s">
        <v>307</v>
      </c>
      <c r="D155" s="35">
        <v>0</v>
      </c>
      <c r="E155" s="35"/>
      <c r="F155" s="34" t="str">
        <f t="shared" si="31"/>
        <v>-</v>
      </c>
    </row>
    <row r="156" spans="1:6" ht="12.75" customHeight="1" x14ac:dyDescent="0.25">
      <c r="A156" s="30">
        <v>3</v>
      </c>
      <c r="B156" s="31" t="s">
        <v>350</v>
      </c>
      <c r="C156" s="32" t="s">
        <v>351</v>
      </c>
      <c r="D156" s="33">
        <f t="shared" ref="D156:E156" si="35">D157+D168+D201+D220+D229+D257+D268</f>
        <v>345882.94000000006</v>
      </c>
      <c r="E156" s="33">
        <f t="shared" si="35"/>
        <v>423613.97000000003</v>
      </c>
      <c r="F156" s="34">
        <f t="shared" si="31"/>
        <v>122.47321882946871</v>
      </c>
    </row>
    <row r="157" spans="1:6" ht="12.75" customHeight="1" x14ac:dyDescent="0.25">
      <c r="A157" s="30">
        <v>31</v>
      </c>
      <c r="B157" s="31" t="s">
        <v>352</v>
      </c>
      <c r="C157" s="32" t="s">
        <v>353</v>
      </c>
      <c r="D157" s="33">
        <f t="shared" ref="D157:E157" si="36">D158+D163+D164</f>
        <v>258789.22000000003</v>
      </c>
      <c r="E157" s="33">
        <f t="shared" si="36"/>
        <v>345466.18</v>
      </c>
      <c r="F157" s="34">
        <f t="shared" si="31"/>
        <v>133.49326529134404</v>
      </c>
    </row>
    <row r="158" spans="1:6" ht="12.75" customHeight="1" x14ac:dyDescent="0.25">
      <c r="A158" s="30">
        <v>311</v>
      </c>
      <c r="B158" s="31" t="s">
        <v>354</v>
      </c>
      <c r="C158" s="32" t="s">
        <v>355</v>
      </c>
      <c r="D158" s="33">
        <f t="shared" ref="D158:E158" si="37">SUM(D159:D162)</f>
        <v>214434.41</v>
      </c>
      <c r="E158" s="33">
        <f t="shared" si="37"/>
        <v>285384.26</v>
      </c>
      <c r="F158" s="34">
        <f t="shared" si="31"/>
        <v>133.08697051000351</v>
      </c>
    </row>
    <row r="159" spans="1:6" ht="12.75" customHeight="1" x14ac:dyDescent="0.25">
      <c r="A159" s="30">
        <v>3111</v>
      </c>
      <c r="B159" s="31" t="s">
        <v>13</v>
      </c>
      <c r="C159" s="32" t="s">
        <v>356</v>
      </c>
      <c r="D159" s="35">
        <v>214434.41</v>
      </c>
      <c r="E159" s="35">
        <v>285384.26</v>
      </c>
      <c r="F159" s="34">
        <f t="shared" si="31"/>
        <v>133.08697051000351</v>
      </c>
    </row>
    <row r="160" spans="1:6" ht="12.75" customHeight="1" x14ac:dyDescent="0.25">
      <c r="A160" s="30">
        <v>3112</v>
      </c>
      <c r="B160" s="31" t="s">
        <v>357</v>
      </c>
      <c r="C160" s="32" t="s">
        <v>358</v>
      </c>
      <c r="D160" s="35">
        <v>0</v>
      </c>
      <c r="E160" s="35"/>
      <c r="F160" s="34" t="str">
        <f t="shared" si="31"/>
        <v>-</v>
      </c>
    </row>
    <row r="161" spans="1:6" ht="12.75" customHeight="1" x14ac:dyDescent="0.25">
      <c r="A161" s="30">
        <v>3113</v>
      </c>
      <c r="B161" s="31" t="s">
        <v>359</v>
      </c>
      <c r="C161" s="32" t="s">
        <v>360</v>
      </c>
      <c r="D161" s="35">
        <v>0</v>
      </c>
      <c r="E161" s="35"/>
      <c r="F161" s="34" t="str">
        <f t="shared" si="31"/>
        <v>-</v>
      </c>
    </row>
    <row r="162" spans="1:6" ht="12.75" customHeight="1" x14ac:dyDescent="0.25">
      <c r="A162" s="30">
        <v>3114</v>
      </c>
      <c r="B162" s="31" t="s">
        <v>361</v>
      </c>
      <c r="C162" s="32" t="s">
        <v>362</v>
      </c>
      <c r="D162" s="35">
        <v>0</v>
      </c>
      <c r="E162" s="35"/>
      <c r="F162" s="34" t="str">
        <f t="shared" si="31"/>
        <v>-</v>
      </c>
    </row>
    <row r="163" spans="1:6" ht="12.75" customHeight="1" x14ac:dyDescent="0.25">
      <c r="A163" s="30">
        <v>312</v>
      </c>
      <c r="B163" s="31" t="s">
        <v>363</v>
      </c>
      <c r="C163" s="32" t="s">
        <v>364</v>
      </c>
      <c r="D163" s="35">
        <v>8973.11</v>
      </c>
      <c r="E163" s="35">
        <v>12993.43</v>
      </c>
      <c r="F163" s="34">
        <f t="shared" si="31"/>
        <v>144.80408687734797</v>
      </c>
    </row>
    <row r="164" spans="1:6" ht="12.75" customHeight="1" x14ac:dyDescent="0.25">
      <c r="A164" s="30">
        <v>313</v>
      </c>
      <c r="B164" s="31" t="s">
        <v>365</v>
      </c>
      <c r="C164" s="32" t="s">
        <v>366</v>
      </c>
      <c r="D164" s="33">
        <f t="shared" ref="D164:E164" si="38">SUM(D165:D167)</f>
        <v>35381.699999999997</v>
      </c>
      <c r="E164" s="33">
        <f t="shared" si="38"/>
        <v>47088.49</v>
      </c>
      <c r="F164" s="34">
        <f t="shared" si="31"/>
        <v>133.08713261375232</v>
      </c>
    </row>
    <row r="165" spans="1:6" ht="12.75" customHeight="1" x14ac:dyDescent="0.25">
      <c r="A165" s="30">
        <v>3131</v>
      </c>
      <c r="B165" s="31" t="s">
        <v>104</v>
      </c>
      <c r="C165" s="32" t="s">
        <v>367</v>
      </c>
      <c r="D165" s="35">
        <v>0</v>
      </c>
      <c r="E165" s="35"/>
      <c r="F165" s="34" t="str">
        <f t="shared" si="31"/>
        <v>-</v>
      </c>
    </row>
    <row r="166" spans="1:6" ht="12.75" customHeight="1" x14ac:dyDescent="0.25">
      <c r="A166" s="30">
        <v>3132</v>
      </c>
      <c r="B166" s="31" t="s">
        <v>368</v>
      </c>
      <c r="C166" s="32" t="s">
        <v>369</v>
      </c>
      <c r="D166" s="35">
        <v>35381.699999999997</v>
      </c>
      <c r="E166" s="35">
        <v>47088.49</v>
      </c>
      <c r="F166" s="34">
        <f t="shared" si="31"/>
        <v>133.08713261375232</v>
      </c>
    </row>
    <row r="167" spans="1:6" ht="12.75" customHeight="1" x14ac:dyDescent="0.25">
      <c r="A167" s="30">
        <v>3133</v>
      </c>
      <c r="B167" s="31" t="s">
        <v>370</v>
      </c>
      <c r="C167" s="32" t="s">
        <v>371</v>
      </c>
      <c r="D167" s="35">
        <v>0</v>
      </c>
      <c r="E167" s="35"/>
      <c r="F167" s="34" t="str">
        <f t="shared" si="31"/>
        <v>-</v>
      </c>
    </row>
    <row r="168" spans="1:6" ht="12.75" customHeight="1" x14ac:dyDescent="0.25">
      <c r="A168" s="30">
        <v>32</v>
      </c>
      <c r="B168" s="31" t="s">
        <v>372</v>
      </c>
      <c r="C168" s="32" t="s">
        <v>373</v>
      </c>
      <c r="D168" s="33">
        <f t="shared" ref="D168:E168" si="39">D169+D174+D182+D192+D193</f>
        <v>85594.6</v>
      </c>
      <c r="E168" s="33">
        <f t="shared" si="39"/>
        <v>76658.19</v>
      </c>
      <c r="F168" s="34">
        <f t="shared" si="31"/>
        <v>89.559610068859484</v>
      </c>
    </row>
    <row r="169" spans="1:6" ht="12.75" customHeight="1" x14ac:dyDescent="0.25">
      <c r="A169" s="30">
        <v>321</v>
      </c>
      <c r="B169" s="31" t="s">
        <v>374</v>
      </c>
      <c r="C169" s="32" t="s">
        <v>375</v>
      </c>
      <c r="D169" s="33">
        <f t="shared" ref="D169:E169" si="40">SUM(D170:D173)</f>
        <v>32741.760000000002</v>
      </c>
      <c r="E169" s="33">
        <f t="shared" si="40"/>
        <v>31793.27</v>
      </c>
      <c r="F169" s="34">
        <f t="shared" si="31"/>
        <v>97.103118464004382</v>
      </c>
    </row>
    <row r="170" spans="1:6" ht="12.75" customHeight="1" x14ac:dyDescent="0.25">
      <c r="A170" s="30">
        <v>3211</v>
      </c>
      <c r="B170" s="31" t="s">
        <v>14</v>
      </c>
      <c r="C170" s="32" t="s">
        <v>376</v>
      </c>
      <c r="D170" s="35">
        <v>1102.7</v>
      </c>
      <c r="E170" s="35">
        <v>376.5</v>
      </c>
      <c r="F170" s="34">
        <f t="shared" si="31"/>
        <v>34.143466037906954</v>
      </c>
    </row>
    <row r="171" spans="1:6" ht="12.75" customHeight="1" x14ac:dyDescent="0.25">
      <c r="A171" s="30">
        <v>3212</v>
      </c>
      <c r="B171" s="31" t="s">
        <v>377</v>
      </c>
      <c r="C171" s="32" t="s">
        <v>378</v>
      </c>
      <c r="D171" s="35">
        <v>31446.57</v>
      </c>
      <c r="E171" s="35">
        <v>30486.41</v>
      </c>
      <c r="F171" s="34">
        <f t="shared" si="31"/>
        <v>96.946694027361332</v>
      </c>
    </row>
    <row r="172" spans="1:6" ht="12.75" customHeight="1" x14ac:dyDescent="0.25">
      <c r="A172" s="30">
        <v>3213</v>
      </c>
      <c r="B172" s="31" t="s">
        <v>379</v>
      </c>
      <c r="C172" s="32" t="s">
        <v>380</v>
      </c>
      <c r="D172" s="35">
        <v>0</v>
      </c>
      <c r="E172" s="35">
        <v>311.56</v>
      </c>
      <c r="F172" s="34" t="str">
        <f t="shared" si="31"/>
        <v>-</v>
      </c>
    </row>
    <row r="173" spans="1:6" ht="12.75" customHeight="1" x14ac:dyDescent="0.25">
      <c r="A173" s="30">
        <v>3214</v>
      </c>
      <c r="B173" s="31" t="s">
        <v>381</v>
      </c>
      <c r="C173" s="32" t="s">
        <v>382</v>
      </c>
      <c r="D173" s="35">
        <v>192.49</v>
      </c>
      <c r="E173" s="35">
        <v>618.79999999999995</v>
      </c>
      <c r="F173" s="34">
        <f t="shared" si="31"/>
        <v>321.47124525949397</v>
      </c>
    </row>
    <row r="174" spans="1:6" ht="12.75" customHeight="1" x14ac:dyDescent="0.25">
      <c r="A174" s="30">
        <v>322</v>
      </c>
      <c r="B174" s="31" t="s">
        <v>383</v>
      </c>
      <c r="C174" s="32" t="s">
        <v>384</v>
      </c>
      <c r="D174" s="33">
        <f t="shared" ref="D174:E174" si="41">SUM(D175:D181)</f>
        <v>37833.609999999993</v>
      </c>
      <c r="E174" s="33">
        <f t="shared" si="41"/>
        <v>26196.42</v>
      </c>
      <c r="F174" s="34">
        <f t="shared" si="31"/>
        <v>69.241132421674806</v>
      </c>
    </row>
    <row r="175" spans="1:6" ht="12.75" customHeight="1" x14ac:dyDescent="0.25">
      <c r="A175" s="30">
        <v>3221</v>
      </c>
      <c r="B175" s="31" t="s">
        <v>385</v>
      </c>
      <c r="C175" s="32" t="s">
        <v>386</v>
      </c>
      <c r="D175" s="35">
        <v>4450.3500000000004</v>
      </c>
      <c r="E175" s="35">
        <v>3900.06</v>
      </c>
      <c r="F175" s="34">
        <f t="shared" si="31"/>
        <v>87.634905119822022</v>
      </c>
    </row>
    <row r="176" spans="1:6" ht="12.75" customHeight="1" x14ac:dyDescent="0.25">
      <c r="A176" s="30">
        <v>3222</v>
      </c>
      <c r="B176" s="31" t="s">
        <v>387</v>
      </c>
      <c r="C176" s="32" t="s">
        <v>388</v>
      </c>
      <c r="D176" s="35">
        <v>13338.98</v>
      </c>
      <c r="E176" s="35">
        <v>10448.969999999999</v>
      </c>
      <c r="F176" s="34">
        <f t="shared" si="31"/>
        <v>78.334100508434673</v>
      </c>
    </row>
    <row r="177" spans="1:6" ht="12.75" customHeight="1" x14ac:dyDescent="0.25">
      <c r="A177" s="30">
        <v>3223</v>
      </c>
      <c r="B177" s="31" t="s">
        <v>389</v>
      </c>
      <c r="C177" s="32" t="s">
        <v>390</v>
      </c>
      <c r="D177" s="35">
        <v>18635.23</v>
      </c>
      <c r="E177" s="35">
        <v>11170.36</v>
      </c>
      <c r="F177" s="34">
        <f t="shared" si="31"/>
        <v>59.942163311104835</v>
      </c>
    </row>
    <row r="178" spans="1:6" ht="12.75" customHeight="1" x14ac:dyDescent="0.25">
      <c r="A178" s="30">
        <v>3224</v>
      </c>
      <c r="B178" s="31" t="s">
        <v>391</v>
      </c>
      <c r="C178" s="32" t="s">
        <v>392</v>
      </c>
      <c r="D178" s="35">
        <v>1241.67</v>
      </c>
      <c r="E178" s="35">
        <v>509.26</v>
      </c>
      <c r="F178" s="34">
        <f t="shared" si="31"/>
        <v>41.014118082904474</v>
      </c>
    </row>
    <row r="179" spans="1:6" ht="12.75" customHeight="1" x14ac:dyDescent="0.25">
      <c r="A179" s="30">
        <v>3225</v>
      </c>
      <c r="B179" s="31" t="s">
        <v>393</v>
      </c>
      <c r="C179" s="32" t="s">
        <v>394</v>
      </c>
      <c r="D179" s="35">
        <v>167.38</v>
      </c>
      <c r="E179" s="35">
        <v>167.77</v>
      </c>
      <c r="F179" s="34">
        <f t="shared" si="31"/>
        <v>100.23300274823754</v>
      </c>
    </row>
    <row r="180" spans="1:6" ht="12.75" customHeight="1" x14ac:dyDescent="0.25">
      <c r="A180" s="30">
        <v>3226</v>
      </c>
      <c r="B180" s="31" t="s">
        <v>395</v>
      </c>
      <c r="C180" s="32" t="s">
        <v>396</v>
      </c>
      <c r="D180" s="35">
        <v>0</v>
      </c>
      <c r="E180" s="35"/>
      <c r="F180" s="34" t="str">
        <f t="shared" si="31"/>
        <v>-</v>
      </c>
    </row>
    <row r="181" spans="1:6" ht="12.75" customHeight="1" x14ac:dyDescent="0.25">
      <c r="A181" s="30">
        <v>3227</v>
      </c>
      <c r="B181" s="31" t="s">
        <v>397</v>
      </c>
      <c r="C181" s="32" t="s">
        <v>398</v>
      </c>
      <c r="D181" s="35">
        <v>0</v>
      </c>
      <c r="E181" s="35"/>
      <c r="F181" s="34" t="str">
        <f t="shared" si="31"/>
        <v>-</v>
      </c>
    </row>
    <row r="182" spans="1:6" ht="12.75" customHeight="1" x14ac:dyDescent="0.25">
      <c r="A182" s="30">
        <v>323</v>
      </c>
      <c r="B182" s="31" t="s">
        <v>399</v>
      </c>
      <c r="C182" s="32" t="s">
        <v>400</v>
      </c>
      <c r="D182" s="33">
        <f t="shared" ref="D182:E182" si="42">SUM(D183:D191)</f>
        <v>13894.240000000002</v>
      </c>
      <c r="E182" s="33">
        <f t="shared" si="42"/>
        <v>16716.359999999997</v>
      </c>
      <c r="F182" s="34">
        <f t="shared" si="31"/>
        <v>120.31143840900972</v>
      </c>
    </row>
    <row r="183" spans="1:6" ht="12.75" customHeight="1" x14ac:dyDescent="0.25">
      <c r="A183" s="30">
        <v>3231</v>
      </c>
      <c r="B183" s="31" t="s">
        <v>401</v>
      </c>
      <c r="C183" s="32" t="s">
        <v>402</v>
      </c>
      <c r="D183" s="35">
        <v>3368.46</v>
      </c>
      <c r="E183" s="35">
        <v>5718.49</v>
      </c>
      <c r="F183" s="34">
        <f t="shared" si="31"/>
        <v>169.76570895899016</v>
      </c>
    </row>
    <row r="184" spans="1:6" ht="12.75" customHeight="1" x14ac:dyDescent="0.25">
      <c r="A184" s="30">
        <v>3232</v>
      </c>
      <c r="B184" s="31" t="s">
        <v>403</v>
      </c>
      <c r="C184" s="32" t="s">
        <v>404</v>
      </c>
      <c r="D184" s="35">
        <v>5024.6000000000004</v>
      </c>
      <c r="E184" s="35">
        <v>4258.29</v>
      </c>
      <c r="F184" s="34">
        <f t="shared" si="31"/>
        <v>84.748835728217159</v>
      </c>
    </row>
    <row r="185" spans="1:6" ht="12.75" customHeight="1" x14ac:dyDescent="0.25">
      <c r="A185" s="30">
        <v>3233</v>
      </c>
      <c r="B185" s="31" t="s">
        <v>405</v>
      </c>
      <c r="C185" s="32" t="s">
        <v>406</v>
      </c>
      <c r="D185" s="35">
        <v>0</v>
      </c>
      <c r="E185" s="35"/>
      <c r="F185" s="34" t="str">
        <f t="shared" si="31"/>
        <v>-</v>
      </c>
    </row>
    <row r="186" spans="1:6" ht="12.75" customHeight="1" x14ac:dyDescent="0.25">
      <c r="A186" s="30">
        <v>3234</v>
      </c>
      <c r="B186" s="31" t="s">
        <v>407</v>
      </c>
      <c r="C186" s="32" t="s">
        <v>408</v>
      </c>
      <c r="D186" s="35">
        <v>2832.65</v>
      </c>
      <c r="E186" s="35">
        <v>2946.89</v>
      </c>
      <c r="F186" s="34">
        <f t="shared" si="31"/>
        <v>104.03297265811165</v>
      </c>
    </row>
    <row r="187" spans="1:6" ht="12.75" customHeight="1" x14ac:dyDescent="0.25">
      <c r="A187" s="30">
        <v>3235</v>
      </c>
      <c r="B187" s="31" t="s">
        <v>409</v>
      </c>
      <c r="C187" s="32" t="s">
        <v>410</v>
      </c>
      <c r="D187" s="35">
        <v>0</v>
      </c>
      <c r="E187" s="35"/>
      <c r="F187" s="34" t="str">
        <f t="shared" si="31"/>
        <v>-</v>
      </c>
    </row>
    <row r="188" spans="1:6" ht="12.75" customHeight="1" x14ac:dyDescent="0.25">
      <c r="A188" s="30">
        <v>3236</v>
      </c>
      <c r="B188" s="31" t="s">
        <v>411</v>
      </c>
      <c r="C188" s="32" t="s">
        <v>412</v>
      </c>
      <c r="D188" s="35">
        <v>431.92</v>
      </c>
      <c r="E188" s="35">
        <v>2065.77</v>
      </c>
      <c r="F188" s="34">
        <f t="shared" si="31"/>
        <v>478.27606964252641</v>
      </c>
    </row>
    <row r="189" spans="1:6" ht="12.75" customHeight="1" x14ac:dyDescent="0.25">
      <c r="A189" s="30">
        <v>3237</v>
      </c>
      <c r="B189" s="31" t="s">
        <v>413</v>
      </c>
      <c r="C189" s="32" t="s">
        <v>414</v>
      </c>
      <c r="D189" s="35">
        <v>478.59</v>
      </c>
      <c r="E189" s="35">
        <v>416.78</v>
      </c>
      <c r="F189" s="34">
        <f t="shared" si="31"/>
        <v>87.084978791867769</v>
      </c>
    </row>
    <row r="190" spans="1:6" ht="12.75" customHeight="1" x14ac:dyDescent="0.25">
      <c r="A190" s="30">
        <v>3238</v>
      </c>
      <c r="B190" s="31" t="s">
        <v>415</v>
      </c>
      <c r="C190" s="32" t="s">
        <v>416</v>
      </c>
      <c r="D190" s="35">
        <v>1174.02</v>
      </c>
      <c r="E190" s="35">
        <v>1054.3399999999999</v>
      </c>
      <c r="F190" s="34">
        <f t="shared" si="31"/>
        <v>89.805965826817257</v>
      </c>
    </row>
    <row r="191" spans="1:6" ht="12.75" customHeight="1" x14ac:dyDescent="0.25">
      <c r="A191" s="30">
        <v>3239</v>
      </c>
      <c r="B191" s="31" t="s">
        <v>417</v>
      </c>
      <c r="C191" s="32" t="s">
        <v>418</v>
      </c>
      <c r="D191" s="35">
        <v>584</v>
      </c>
      <c r="E191" s="35">
        <v>255.8</v>
      </c>
      <c r="F191" s="34">
        <f t="shared" si="31"/>
        <v>43.801369863013697</v>
      </c>
    </row>
    <row r="192" spans="1:6" ht="12.75" customHeight="1" x14ac:dyDescent="0.25">
      <c r="A192" s="30">
        <v>324</v>
      </c>
      <c r="B192" s="31" t="s">
        <v>419</v>
      </c>
      <c r="C192" s="32" t="s">
        <v>420</v>
      </c>
      <c r="D192" s="35">
        <v>0</v>
      </c>
      <c r="E192" s="35"/>
      <c r="F192" s="34" t="str">
        <f t="shared" si="31"/>
        <v>-</v>
      </c>
    </row>
    <row r="193" spans="1:6" ht="12.75" customHeight="1" x14ac:dyDescent="0.25">
      <c r="A193" s="30">
        <v>329</v>
      </c>
      <c r="B193" s="31" t="s">
        <v>421</v>
      </c>
      <c r="C193" s="32" t="s">
        <v>422</v>
      </c>
      <c r="D193" s="33">
        <f t="shared" ref="D193:E193" si="43">SUM(D194:D200)</f>
        <v>1124.99</v>
      </c>
      <c r="E193" s="33">
        <f t="shared" si="43"/>
        <v>1952.1399999999999</v>
      </c>
      <c r="F193" s="34">
        <f t="shared" si="31"/>
        <v>173.52509800087111</v>
      </c>
    </row>
    <row r="194" spans="1:6" ht="12.75" customHeight="1" x14ac:dyDescent="0.25">
      <c r="A194" s="30">
        <v>3291</v>
      </c>
      <c r="B194" s="36" t="s">
        <v>423</v>
      </c>
      <c r="C194" s="32" t="s">
        <v>424</v>
      </c>
      <c r="D194" s="35">
        <v>0</v>
      </c>
      <c r="E194" s="35"/>
      <c r="F194" s="34" t="str">
        <f t="shared" si="31"/>
        <v>-</v>
      </c>
    </row>
    <row r="195" spans="1:6" ht="12.75" customHeight="1" x14ac:dyDescent="0.25">
      <c r="A195" s="30">
        <v>3292</v>
      </c>
      <c r="B195" s="31" t="s">
        <v>425</v>
      </c>
      <c r="C195" s="32" t="s">
        <v>426</v>
      </c>
      <c r="D195" s="35">
        <v>0</v>
      </c>
      <c r="E195" s="35"/>
      <c r="F195" s="34" t="str">
        <f t="shared" si="31"/>
        <v>-</v>
      </c>
    </row>
    <row r="196" spans="1:6" ht="12.75" customHeight="1" x14ac:dyDescent="0.25">
      <c r="A196" s="30">
        <v>3293</v>
      </c>
      <c r="B196" s="31" t="s">
        <v>427</v>
      </c>
      <c r="C196" s="32" t="s">
        <v>428</v>
      </c>
      <c r="D196" s="35">
        <v>67.03</v>
      </c>
      <c r="E196" s="35">
        <v>189.25</v>
      </c>
      <c r="F196" s="34">
        <f t="shared" si="31"/>
        <v>282.33626734298076</v>
      </c>
    </row>
    <row r="197" spans="1:6" ht="12.75" customHeight="1" x14ac:dyDescent="0.25">
      <c r="A197" s="30">
        <v>3294</v>
      </c>
      <c r="B197" s="31" t="s">
        <v>429</v>
      </c>
      <c r="C197" s="32" t="s">
        <v>430</v>
      </c>
      <c r="D197" s="35">
        <v>121.36</v>
      </c>
      <c r="E197" s="35">
        <v>178.09</v>
      </c>
      <c r="F197" s="34">
        <f t="shared" si="31"/>
        <v>146.7452208305867</v>
      </c>
    </row>
    <row r="198" spans="1:6" ht="12.75" customHeight="1" x14ac:dyDescent="0.25">
      <c r="A198" s="30">
        <v>3295</v>
      </c>
      <c r="B198" s="31" t="s">
        <v>431</v>
      </c>
      <c r="C198" s="32" t="s">
        <v>432</v>
      </c>
      <c r="D198" s="35">
        <v>824.42</v>
      </c>
      <c r="E198" s="35">
        <v>1096.1600000000001</v>
      </c>
      <c r="F198" s="34">
        <f t="shared" si="31"/>
        <v>132.96135464932922</v>
      </c>
    </row>
    <row r="199" spans="1:6" ht="12.75" customHeight="1" x14ac:dyDescent="0.25">
      <c r="A199" s="30" t="s">
        <v>433</v>
      </c>
      <c r="B199" s="31" t="s">
        <v>434</v>
      </c>
      <c r="C199" s="32" t="s">
        <v>433</v>
      </c>
      <c r="D199" s="35">
        <v>0</v>
      </c>
      <c r="E199" s="35"/>
      <c r="F199" s="34" t="str">
        <f t="shared" si="31"/>
        <v>-</v>
      </c>
    </row>
    <row r="200" spans="1:6" ht="12.75" customHeight="1" x14ac:dyDescent="0.25">
      <c r="A200" s="30">
        <v>3299</v>
      </c>
      <c r="B200" s="31" t="s">
        <v>435</v>
      </c>
      <c r="C200" s="32" t="s">
        <v>436</v>
      </c>
      <c r="D200" s="35">
        <v>112.18</v>
      </c>
      <c r="E200" s="35">
        <v>488.64</v>
      </c>
      <c r="F200" s="34">
        <f t="shared" si="31"/>
        <v>435.58566589409872</v>
      </c>
    </row>
    <row r="201" spans="1:6" ht="12.75" customHeight="1" x14ac:dyDescent="0.25">
      <c r="A201" s="30">
        <v>34</v>
      </c>
      <c r="B201" s="36" t="s">
        <v>437</v>
      </c>
      <c r="C201" s="32" t="s">
        <v>438</v>
      </c>
      <c r="D201" s="33">
        <f t="shared" ref="D201:E201" si="44">D202+D207+D215</f>
        <v>221.31</v>
      </c>
      <c r="E201" s="33">
        <f t="shared" si="44"/>
        <v>238.53</v>
      </c>
      <c r="F201" s="34">
        <f t="shared" si="31"/>
        <v>107.7809407618273</v>
      </c>
    </row>
    <row r="202" spans="1:6" ht="12.75" customHeight="1" x14ac:dyDescent="0.25">
      <c r="A202" s="30">
        <v>341</v>
      </c>
      <c r="B202" s="31" t="s">
        <v>439</v>
      </c>
      <c r="C202" s="32" t="s">
        <v>440</v>
      </c>
      <c r="D202" s="33">
        <f t="shared" ref="D202:E202" si="45">SUM(D203:D206)</f>
        <v>0</v>
      </c>
      <c r="E202" s="33">
        <f t="shared" si="45"/>
        <v>0</v>
      </c>
      <c r="F202" s="34" t="str">
        <f t="shared" si="31"/>
        <v>-</v>
      </c>
    </row>
    <row r="203" spans="1:6" ht="12.75" customHeight="1" x14ac:dyDescent="0.25">
      <c r="A203" s="30">
        <v>3411</v>
      </c>
      <c r="B203" s="31" t="s">
        <v>441</v>
      </c>
      <c r="C203" s="32" t="s">
        <v>442</v>
      </c>
      <c r="D203" s="35">
        <v>0</v>
      </c>
      <c r="E203" s="35"/>
      <c r="F203" s="34" t="str">
        <f t="shared" si="31"/>
        <v>-</v>
      </c>
    </row>
    <row r="204" spans="1:6" ht="12.75" customHeight="1" x14ac:dyDescent="0.25">
      <c r="A204" s="30">
        <v>3412</v>
      </c>
      <c r="B204" s="31" t="s">
        <v>443</v>
      </c>
      <c r="C204" s="32" t="s">
        <v>444</v>
      </c>
      <c r="D204" s="35">
        <v>0</v>
      </c>
      <c r="E204" s="35"/>
      <c r="F204" s="34" t="str">
        <f t="shared" si="31"/>
        <v>-</v>
      </c>
    </row>
    <row r="205" spans="1:6" ht="12.75" customHeight="1" x14ac:dyDescent="0.25">
      <c r="A205" s="30">
        <v>3413</v>
      </c>
      <c r="B205" s="31" t="s">
        <v>445</v>
      </c>
      <c r="C205" s="32" t="s">
        <v>446</v>
      </c>
      <c r="D205" s="35">
        <v>0</v>
      </c>
      <c r="E205" s="35"/>
      <c r="F205" s="34" t="str">
        <f t="shared" si="31"/>
        <v>-</v>
      </c>
    </row>
    <row r="206" spans="1:6" ht="12.75" customHeight="1" x14ac:dyDescent="0.25">
      <c r="A206" s="30">
        <v>3419</v>
      </c>
      <c r="B206" s="31" t="s">
        <v>447</v>
      </c>
      <c r="C206" s="32" t="s">
        <v>448</v>
      </c>
      <c r="D206" s="35">
        <v>0</v>
      </c>
      <c r="E206" s="35"/>
      <c r="F206" s="34" t="str">
        <f t="shared" si="31"/>
        <v>-</v>
      </c>
    </row>
    <row r="207" spans="1:6" ht="12.75" customHeight="1" x14ac:dyDescent="0.25">
      <c r="A207" s="30">
        <v>342</v>
      </c>
      <c r="B207" s="31" t="s">
        <v>449</v>
      </c>
      <c r="C207" s="32" t="s">
        <v>450</v>
      </c>
      <c r="D207" s="33">
        <f t="shared" ref="D207:E207" si="46">SUM(D208:D214)</f>
        <v>0</v>
      </c>
      <c r="E207" s="33">
        <f t="shared" si="46"/>
        <v>0</v>
      </c>
      <c r="F207" s="34" t="str">
        <f t="shared" si="31"/>
        <v>-</v>
      </c>
    </row>
    <row r="208" spans="1:6" ht="12.75" customHeight="1" x14ac:dyDescent="0.25">
      <c r="A208" s="30">
        <v>3421</v>
      </c>
      <c r="B208" s="31" t="s">
        <v>451</v>
      </c>
      <c r="C208" s="32" t="s">
        <v>452</v>
      </c>
      <c r="D208" s="35">
        <v>0</v>
      </c>
      <c r="E208" s="35"/>
      <c r="F208" s="34" t="str">
        <f t="shared" si="31"/>
        <v>-</v>
      </c>
    </row>
    <row r="209" spans="1:6" ht="12.75" customHeight="1" x14ac:dyDescent="0.25">
      <c r="A209" s="30">
        <v>3422</v>
      </c>
      <c r="B209" s="36" t="s">
        <v>453</v>
      </c>
      <c r="C209" s="32" t="s">
        <v>454</v>
      </c>
      <c r="D209" s="35">
        <v>0</v>
      </c>
      <c r="E209" s="35"/>
      <c r="F209" s="34" t="str">
        <f t="shared" si="31"/>
        <v>-</v>
      </c>
    </row>
    <row r="210" spans="1:6" ht="12.75" customHeight="1" x14ac:dyDescent="0.25">
      <c r="A210" s="30">
        <v>3423</v>
      </c>
      <c r="B210" s="36" t="s">
        <v>455</v>
      </c>
      <c r="C210" s="32" t="s">
        <v>456</v>
      </c>
      <c r="D210" s="35">
        <v>0</v>
      </c>
      <c r="E210" s="35"/>
      <c r="F210" s="34" t="str">
        <f t="shared" si="31"/>
        <v>-</v>
      </c>
    </row>
    <row r="211" spans="1:6" ht="12.75" customHeight="1" x14ac:dyDescent="0.25">
      <c r="A211" s="30">
        <v>3425</v>
      </c>
      <c r="B211" s="31" t="s">
        <v>457</v>
      </c>
      <c r="C211" s="32" t="s">
        <v>458</v>
      </c>
      <c r="D211" s="35">
        <v>0</v>
      </c>
      <c r="E211" s="35"/>
      <c r="F211" s="34" t="str">
        <f t="shared" si="31"/>
        <v>-</v>
      </c>
    </row>
    <row r="212" spans="1:6" ht="12.75" customHeight="1" x14ac:dyDescent="0.25">
      <c r="A212" s="30">
        <v>3426</v>
      </c>
      <c r="B212" s="31" t="s">
        <v>459</v>
      </c>
      <c r="C212" s="32" t="s">
        <v>460</v>
      </c>
      <c r="D212" s="35">
        <v>0</v>
      </c>
      <c r="E212" s="35"/>
      <c r="F212" s="34" t="str">
        <f t="shared" si="31"/>
        <v>-</v>
      </c>
    </row>
    <row r="213" spans="1:6" ht="12.75" customHeight="1" x14ac:dyDescent="0.25">
      <c r="A213" s="30">
        <v>3427</v>
      </c>
      <c r="B213" s="31" t="s">
        <v>461</v>
      </c>
      <c r="C213" s="32" t="s">
        <v>462</v>
      </c>
      <c r="D213" s="35">
        <v>0</v>
      </c>
      <c r="E213" s="35"/>
      <c r="F213" s="34" t="str">
        <f t="shared" si="31"/>
        <v>-</v>
      </c>
    </row>
    <row r="214" spans="1:6" ht="12.75" customHeight="1" x14ac:dyDescent="0.25">
      <c r="A214" s="30">
        <v>3428</v>
      </c>
      <c r="B214" s="31" t="s">
        <v>463</v>
      </c>
      <c r="C214" s="32" t="s">
        <v>464</v>
      </c>
      <c r="D214" s="35">
        <v>0</v>
      </c>
      <c r="E214" s="35"/>
      <c r="F214" s="34" t="str">
        <f t="shared" si="31"/>
        <v>-</v>
      </c>
    </row>
    <row r="215" spans="1:6" ht="12.75" customHeight="1" x14ac:dyDescent="0.25">
      <c r="A215" s="30">
        <v>343</v>
      </c>
      <c r="B215" s="31" t="s">
        <v>465</v>
      </c>
      <c r="C215" s="32" t="s">
        <v>466</v>
      </c>
      <c r="D215" s="33">
        <f t="shared" ref="D215:E215" si="47">SUM(D216:D219)</f>
        <v>221.31</v>
      </c>
      <c r="E215" s="33">
        <f t="shared" si="47"/>
        <v>238.53</v>
      </c>
      <c r="F215" s="34">
        <f t="shared" si="31"/>
        <v>107.7809407618273</v>
      </c>
    </row>
    <row r="216" spans="1:6" ht="12.75" customHeight="1" x14ac:dyDescent="0.25">
      <c r="A216" s="30">
        <v>3431</v>
      </c>
      <c r="B216" s="36" t="s">
        <v>467</v>
      </c>
      <c r="C216" s="32" t="s">
        <v>468</v>
      </c>
      <c r="D216" s="35">
        <v>221.31</v>
      </c>
      <c r="E216" s="35">
        <v>238.53</v>
      </c>
      <c r="F216" s="34">
        <f t="shared" si="31"/>
        <v>107.7809407618273</v>
      </c>
    </row>
    <row r="217" spans="1:6" ht="12.75" customHeight="1" x14ac:dyDescent="0.25">
      <c r="A217" s="30">
        <v>3432</v>
      </c>
      <c r="B217" s="31" t="s">
        <v>469</v>
      </c>
      <c r="C217" s="32" t="s">
        <v>470</v>
      </c>
      <c r="D217" s="35">
        <v>0</v>
      </c>
      <c r="E217" s="35"/>
      <c r="F217" s="34" t="str">
        <f t="shared" si="31"/>
        <v>-</v>
      </c>
    </row>
    <row r="218" spans="1:6" ht="12.75" customHeight="1" x14ac:dyDescent="0.25">
      <c r="A218" s="30">
        <v>3433</v>
      </c>
      <c r="B218" s="31" t="s">
        <v>471</v>
      </c>
      <c r="C218" s="32" t="s">
        <v>472</v>
      </c>
      <c r="D218" s="35">
        <v>0</v>
      </c>
      <c r="E218" s="35"/>
      <c r="F218" s="34" t="str">
        <f t="shared" si="31"/>
        <v>-</v>
      </c>
    </row>
    <row r="219" spans="1:6" ht="12.75" customHeight="1" x14ac:dyDescent="0.25">
      <c r="A219" s="30">
        <v>3434</v>
      </c>
      <c r="B219" s="31" t="s">
        <v>473</v>
      </c>
      <c r="C219" s="32" t="s">
        <v>474</v>
      </c>
      <c r="D219" s="35">
        <v>0</v>
      </c>
      <c r="E219" s="35"/>
      <c r="F219" s="34" t="str">
        <f t="shared" si="31"/>
        <v>-</v>
      </c>
    </row>
    <row r="220" spans="1:6" ht="12.75" customHeight="1" x14ac:dyDescent="0.25">
      <c r="A220" s="30">
        <v>35</v>
      </c>
      <c r="B220" s="31" t="s">
        <v>475</v>
      </c>
      <c r="C220" s="32" t="s">
        <v>476</v>
      </c>
      <c r="D220" s="33">
        <f t="shared" ref="D220:E220" si="48">D221+D224+D228</f>
        <v>0</v>
      </c>
      <c r="E220" s="33">
        <f t="shared" si="48"/>
        <v>0</v>
      </c>
      <c r="F220" s="34" t="str">
        <f t="shared" si="31"/>
        <v>-</v>
      </c>
    </row>
    <row r="221" spans="1:6" ht="12.75" customHeight="1" x14ac:dyDescent="0.25">
      <c r="A221" s="30">
        <v>351</v>
      </c>
      <c r="B221" s="31" t="s">
        <v>477</v>
      </c>
      <c r="C221" s="32" t="s">
        <v>478</v>
      </c>
      <c r="D221" s="33">
        <f t="shared" ref="D221:E221" si="49">SUM(D222:D223)</f>
        <v>0</v>
      </c>
      <c r="E221" s="33">
        <f t="shared" si="49"/>
        <v>0</v>
      </c>
      <c r="F221" s="34" t="str">
        <f t="shared" si="31"/>
        <v>-</v>
      </c>
    </row>
    <row r="222" spans="1:6" ht="12.75" customHeight="1" x14ac:dyDescent="0.25">
      <c r="A222" s="30">
        <v>3511</v>
      </c>
      <c r="B222" s="31" t="s">
        <v>479</v>
      </c>
      <c r="C222" s="32" t="s">
        <v>480</v>
      </c>
      <c r="D222" s="35">
        <v>0</v>
      </c>
      <c r="E222" s="35"/>
      <c r="F222" s="34" t="str">
        <f t="shared" si="31"/>
        <v>-</v>
      </c>
    </row>
    <row r="223" spans="1:6" ht="12.75" customHeight="1" x14ac:dyDescent="0.25">
      <c r="A223" s="30">
        <v>3512</v>
      </c>
      <c r="B223" s="31" t="s">
        <v>481</v>
      </c>
      <c r="C223" s="32" t="s">
        <v>482</v>
      </c>
      <c r="D223" s="35">
        <v>0</v>
      </c>
      <c r="E223" s="35"/>
      <c r="F223" s="34" t="str">
        <f t="shared" si="31"/>
        <v>-</v>
      </c>
    </row>
    <row r="224" spans="1:6" ht="12.75" customHeight="1" x14ac:dyDescent="0.25">
      <c r="A224" s="30">
        <v>352</v>
      </c>
      <c r="B224" s="31" t="s">
        <v>483</v>
      </c>
      <c r="C224" s="32" t="s">
        <v>484</v>
      </c>
      <c r="D224" s="33">
        <f t="shared" ref="D224:E224" si="50">SUM(D225:D227)</f>
        <v>0</v>
      </c>
      <c r="E224" s="33">
        <f t="shared" si="50"/>
        <v>0</v>
      </c>
      <c r="F224" s="34" t="str">
        <f t="shared" si="31"/>
        <v>-</v>
      </c>
    </row>
    <row r="225" spans="1:6" ht="12.75" customHeight="1" x14ac:dyDescent="0.25">
      <c r="A225" s="30">
        <v>3521</v>
      </c>
      <c r="B225" s="31" t="s">
        <v>485</v>
      </c>
      <c r="C225" s="32" t="s">
        <v>486</v>
      </c>
      <c r="D225" s="35">
        <v>0</v>
      </c>
      <c r="E225" s="35"/>
      <c r="F225" s="34" t="str">
        <f t="shared" si="31"/>
        <v>-</v>
      </c>
    </row>
    <row r="226" spans="1:6" ht="12.75" customHeight="1" x14ac:dyDescent="0.25">
      <c r="A226" s="30">
        <v>3522</v>
      </c>
      <c r="B226" s="31" t="s">
        <v>487</v>
      </c>
      <c r="C226" s="32" t="s">
        <v>488</v>
      </c>
      <c r="D226" s="35">
        <v>0</v>
      </c>
      <c r="E226" s="35"/>
      <c r="F226" s="34" t="str">
        <f t="shared" si="31"/>
        <v>-</v>
      </c>
    </row>
    <row r="227" spans="1:6" ht="12.75" customHeight="1" x14ac:dyDescent="0.25">
      <c r="A227" s="30">
        <v>3523</v>
      </c>
      <c r="B227" s="31" t="s">
        <v>489</v>
      </c>
      <c r="C227" s="32" t="s">
        <v>490</v>
      </c>
      <c r="D227" s="35">
        <v>0</v>
      </c>
      <c r="E227" s="35"/>
      <c r="F227" s="34" t="str">
        <f t="shared" si="31"/>
        <v>-</v>
      </c>
    </row>
    <row r="228" spans="1:6" ht="12.75" customHeight="1" x14ac:dyDescent="0.25">
      <c r="A228" s="30" t="s">
        <v>491</v>
      </c>
      <c r="B228" s="31" t="s">
        <v>492</v>
      </c>
      <c r="C228" s="32" t="s">
        <v>491</v>
      </c>
      <c r="D228" s="35">
        <v>0</v>
      </c>
      <c r="E228" s="35"/>
      <c r="F228" s="34" t="str">
        <f t="shared" si="31"/>
        <v>-</v>
      </c>
    </row>
    <row r="229" spans="1:6" ht="12.75" customHeight="1" x14ac:dyDescent="0.25">
      <c r="A229" s="30">
        <v>36</v>
      </c>
      <c r="B229" s="31" t="s">
        <v>493</v>
      </c>
      <c r="C229" s="32" t="s">
        <v>494</v>
      </c>
      <c r="D229" s="33">
        <f t="shared" ref="D229:E229" si="51">D230+D233+D236+D241+D245+D249+D252</f>
        <v>135</v>
      </c>
      <c r="E229" s="33">
        <f t="shared" si="51"/>
        <v>0</v>
      </c>
      <c r="F229" s="34">
        <f t="shared" ref="F229:F292" si="52">IF(D229&lt;&gt;0,IF(E229/D229&gt;=100,"&gt;&gt;100",E229/D229*100),"-")</f>
        <v>0</v>
      </c>
    </row>
    <row r="230" spans="1:6" ht="12.75" customHeight="1" x14ac:dyDescent="0.25">
      <c r="A230" s="30">
        <v>361</v>
      </c>
      <c r="B230" s="31" t="s">
        <v>495</v>
      </c>
      <c r="C230" s="32" t="s">
        <v>496</v>
      </c>
      <c r="D230" s="33">
        <f t="shared" ref="D230:E230" si="53">SUM(D231:D232)</f>
        <v>0</v>
      </c>
      <c r="E230" s="33">
        <f t="shared" si="53"/>
        <v>0</v>
      </c>
      <c r="F230" s="34" t="str">
        <f t="shared" si="52"/>
        <v>-</v>
      </c>
    </row>
    <row r="231" spans="1:6" ht="12.75" customHeight="1" x14ac:dyDescent="0.25">
      <c r="A231" s="30">
        <v>3611</v>
      </c>
      <c r="B231" s="31" t="s">
        <v>497</v>
      </c>
      <c r="C231" s="32" t="s">
        <v>498</v>
      </c>
      <c r="D231" s="35">
        <v>0</v>
      </c>
      <c r="E231" s="35"/>
      <c r="F231" s="34" t="str">
        <f t="shared" si="52"/>
        <v>-</v>
      </c>
    </row>
    <row r="232" spans="1:6" ht="12.75" customHeight="1" x14ac:dyDescent="0.25">
      <c r="A232" s="30">
        <v>3612</v>
      </c>
      <c r="B232" s="31" t="s">
        <v>499</v>
      </c>
      <c r="C232" s="32" t="s">
        <v>500</v>
      </c>
      <c r="D232" s="35">
        <v>0</v>
      </c>
      <c r="E232" s="35"/>
      <c r="F232" s="34" t="str">
        <f t="shared" si="52"/>
        <v>-</v>
      </c>
    </row>
    <row r="233" spans="1:6" ht="12.75" customHeight="1" x14ac:dyDescent="0.25">
      <c r="A233" s="30">
        <v>362</v>
      </c>
      <c r="B233" s="31" t="s">
        <v>501</v>
      </c>
      <c r="C233" s="32" t="s">
        <v>502</v>
      </c>
      <c r="D233" s="33">
        <f t="shared" ref="D233:E233" si="54">SUM(D234:D235)</f>
        <v>0</v>
      </c>
      <c r="E233" s="33">
        <f t="shared" si="54"/>
        <v>0</v>
      </c>
      <c r="F233" s="34" t="str">
        <f t="shared" si="52"/>
        <v>-</v>
      </c>
    </row>
    <row r="234" spans="1:6" ht="12.75" customHeight="1" x14ac:dyDescent="0.25">
      <c r="A234" s="30">
        <v>3621</v>
      </c>
      <c r="B234" s="31" t="s">
        <v>503</v>
      </c>
      <c r="C234" s="32" t="s">
        <v>504</v>
      </c>
      <c r="D234" s="35">
        <v>0</v>
      </c>
      <c r="E234" s="35"/>
      <c r="F234" s="34" t="str">
        <f t="shared" si="52"/>
        <v>-</v>
      </c>
    </row>
    <row r="235" spans="1:6" ht="12.75" customHeight="1" x14ac:dyDescent="0.25">
      <c r="A235" s="30">
        <v>3622</v>
      </c>
      <c r="B235" s="31" t="s">
        <v>505</v>
      </c>
      <c r="C235" s="32" t="s">
        <v>506</v>
      </c>
      <c r="D235" s="35">
        <v>0</v>
      </c>
      <c r="E235" s="35"/>
      <c r="F235" s="34" t="str">
        <f t="shared" si="52"/>
        <v>-</v>
      </c>
    </row>
    <row r="236" spans="1:6" ht="12.75" customHeight="1" x14ac:dyDescent="0.25">
      <c r="A236" s="30">
        <v>363</v>
      </c>
      <c r="B236" s="37" t="s">
        <v>507</v>
      </c>
      <c r="C236" s="32" t="s">
        <v>508</v>
      </c>
      <c r="D236" s="33">
        <f t="shared" ref="D236:E236" si="55">SUM(D237:D240)</f>
        <v>0</v>
      </c>
      <c r="E236" s="33">
        <f t="shared" si="55"/>
        <v>0</v>
      </c>
      <c r="F236" s="34" t="str">
        <f t="shared" si="52"/>
        <v>-</v>
      </c>
    </row>
    <row r="237" spans="1:6" ht="12.75" customHeight="1" x14ac:dyDescent="0.25">
      <c r="A237" s="30">
        <v>3631</v>
      </c>
      <c r="B237" s="31" t="s">
        <v>509</v>
      </c>
      <c r="C237" s="32" t="s">
        <v>510</v>
      </c>
      <c r="D237" s="35">
        <v>0</v>
      </c>
      <c r="E237" s="35"/>
      <c r="F237" s="34" t="str">
        <f t="shared" si="52"/>
        <v>-</v>
      </c>
    </row>
    <row r="238" spans="1:6" ht="12.75" customHeight="1" x14ac:dyDescent="0.25">
      <c r="A238" s="30">
        <v>3632</v>
      </c>
      <c r="B238" s="31" t="s">
        <v>511</v>
      </c>
      <c r="C238" s="32" t="s">
        <v>512</v>
      </c>
      <c r="D238" s="35">
        <v>0</v>
      </c>
      <c r="E238" s="35"/>
      <c r="F238" s="34" t="str">
        <f t="shared" si="52"/>
        <v>-</v>
      </c>
    </row>
    <row r="239" spans="1:6" ht="12.75" customHeight="1" x14ac:dyDescent="0.25">
      <c r="A239" s="30" t="s">
        <v>513</v>
      </c>
      <c r="B239" s="31" t="s">
        <v>514</v>
      </c>
      <c r="C239" s="32" t="s">
        <v>513</v>
      </c>
      <c r="D239" s="35">
        <v>0</v>
      </c>
      <c r="E239" s="35"/>
      <c r="F239" s="34" t="str">
        <f t="shared" si="52"/>
        <v>-</v>
      </c>
    </row>
    <row r="240" spans="1:6" ht="12.75" customHeight="1" x14ac:dyDescent="0.25">
      <c r="A240" s="30" t="s">
        <v>515</v>
      </c>
      <c r="B240" s="31" t="s">
        <v>516</v>
      </c>
      <c r="C240" s="32" t="s">
        <v>515</v>
      </c>
      <c r="D240" s="35">
        <v>0</v>
      </c>
      <c r="E240" s="35"/>
      <c r="F240" s="34" t="str">
        <f t="shared" si="52"/>
        <v>-</v>
      </c>
    </row>
    <row r="241" spans="1:6" ht="12.75" customHeight="1" x14ac:dyDescent="0.25">
      <c r="A241" s="30" t="s">
        <v>517</v>
      </c>
      <c r="B241" s="37" t="s">
        <v>518</v>
      </c>
      <c r="C241" s="32" t="s">
        <v>517</v>
      </c>
      <c r="D241" s="33">
        <f t="shared" ref="D241:E241" si="56">SUM(D242:D244)</f>
        <v>0</v>
      </c>
      <c r="E241" s="33">
        <f t="shared" si="56"/>
        <v>0</v>
      </c>
      <c r="F241" s="34" t="str">
        <f t="shared" si="52"/>
        <v>-</v>
      </c>
    </row>
    <row r="242" spans="1:6" ht="12.75" customHeight="1" x14ac:dyDescent="0.25">
      <c r="A242" s="30" t="s">
        <v>519</v>
      </c>
      <c r="B242" s="31" t="s">
        <v>520</v>
      </c>
      <c r="C242" s="32" t="s">
        <v>519</v>
      </c>
      <c r="D242" s="35">
        <v>0</v>
      </c>
      <c r="E242" s="35"/>
      <c r="F242" s="34" t="str">
        <f t="shared" si="52"/>
        <v>-</v>
      </c>
    </row>
    <row r="243" spans="1:6" ht="12.75" customHeight="1" x14ac:dyDescent="0.25">
      <c r="A243" s="30" t="s">
        <v>521</v>
      </c>
      <c r="B243" s="31" t="s">
        <v>522</v>
      </c>
      <c r="C243" s="32" t="s">
        <v>521</v>
      </c>
      <c r="D243" s="35">
        <v>0</v>
      </c>
      <c r="E243" s="35"/>
      <c r="F243" s="34" t="str">
        <f t="shared" si="52"/>
        <v>-</v>
      </c>
    </row>
    <row r="244" spans="1:6" ht="12.75" customHeight="1" x14ac:dyDescent="0.25">
      <c r="A244" s="30" t="s">
        <v>523</v>
      </c>
      <c r="B244" s="31" t="s">
        <v>524</v>
      </c>
      <c r="C244" s="32" t="s">
        <v>523</v>
      </c>
      <c r="D244" s="35">
        <v>0</v>
      </c>
      <c r="E244" s="35"/>
      <c r="F244" s="34" t="str">
        <f t="shared" si="52"/>
        <v>-</v>
      </c>
    </row>
    <row r="245" spans="1:6" ht="12.75" customHeight="1" x14ac:dyDescent="0.25">
      <c r="A245" s="30" t="s">
        <v>525</v>
      </c>
      <c r="B245" s="31" t="s">
        <v>526</v>
      </c>
      <c r="C245" s="32" t="s">
        <v>525</v>
      </c>
      <c r="D245" s="33">
        <f t="shared" ref="D245:E245" si="57">SUM(D246:D248)</f>
        <v>0</v>
      </c>
      <c r="E245" s="33">
        <f t="shared" si="57"/>
        <v>0</v>
      </c>
      <c r="F245" s="34" t="str">
        <f t="shared" si="52"/>
        <v>-</v>
      </c>
    </row>
    <row r="246" spans="1:6" ht="12.75" customHeight="1" x14ac:dyDescent="0.25">
      <c r="A246" s="30">
        <v>3672</v>
      </c>
      <c r="B246" s="31" t="s">
        <v>527</v>
      </c>
      <c r="C246" s="32" t="s">
        <v>528</v>
      </c>
      <c r="D246" s="35">
        <v>0</v>
      </c>
      <c r="E246" s="35"/>
      <c r="F246" s="34" t="str">
        <f t="shared" si="52"/>
        <v>-</v>
      </c>
    </row>
    <row r="247" spans="1:6" ht="12.75" customHeight="1" x14ac:dyDescent="0.25">
      <c r="A247" s="30">
        <v>3673</v>
      </c>
      <c r="B247" s="31" t="s">
        <v>529</v>
      </c>
      <c r="C247" s="32" t="s">
        <v>530</v>
      </c>
      <c r="D247" s="35">
        <v>0</v>
      </c>
      <c r="E247" s="35"/>
      <c r="F247" s="34" t="str">
        <f t="shared" si="52"/>
        <v>-</v>
      </c>
    </row>
    <row r="248" spans="1:6" ht="12.75" customHeight="1" x14ac:dyDescent="0.25">
      <c r="A248" s="30">
        <v>3674</v>
      </c>
      <c r="B248" s="31" t="s">
        <v>531</v>
      </c>
      <c r="C248" s="32" t="s">
        <v>532</v>
      </c>
      <c r="D248" s="35">
        <v>0</v>
      </c>
      <c r="E248" s="35"/>
      <c r="F248" s="34" t="str">
        <f t="shared" si="52"/>
        <v>-</v>
      </c>
    </row>
    <row r="249" spans="1:6" ht="12.75" customHeight="1" x14ac:dyDescent="0.25">
      <c r="A249" s="30" t="s">
        <v>533</v>
      </c>
      <c r="B249" s="31" t="s">
        <v>534</v>
      </c>
      <c r="C249" s="32" t="s">
        <v>533</v>
      </c>
      <c r="D249" s="33">
        <f t="shared" ref="D249:E249" si="58">SUM(D250:D251)</f>
        <v>0</v>
      </c>
      <c r="E249" s="33">
        <f t="shared" si="58"/>
        <v>0</v>
      </c>
      <c r="F249" s="34" t="str">
        <f t="shared" si="52"/>
        <v>-</v>
      </c>
    </row>
    <row r="250" spans="1:6" ht="12.75" customHeight="1" x14ac:dyDescent="0.25">
      <c r="A250" s="30" t="s">
        <v>535</v>
      </c>
      <c r="B250" s="31" t="s">
        <v>536</v>
      </c>
      <c r="C250" s="32" t="s">
        <v>535</v>
      </c>
      <c r="D250" s="35">
        <v>0</v>
      </c>
      <c r="E250" s="35"/>
      <c r="F250" s="34" t="str">
        <f t="shared" si="52"/>
        <v>-</v>
      </c>
    </row>
    <row r="251" spans="1:6" ht="12.75" customHeight="1" x14ac:dyDescent="0.25">
      <c r="A251" s="30" t="s">
        <v>537</v>
      </c>
      <c r="B251" s="31" t="s">
        <v>538</v>
      </c>
      <c r="C251" s="32" t="s">
        <v>537</v>
      </c>
      <c r="D251" s="35">
        <v>0</v>
      </c>
      <c r="E251" s="35"/>
      <c r="F251" s="34" t="str">
        <f t="shared" si="52"/>
        <v>-</v>
      </c>
    </row>
    <row r="252" spans="1:6" ht="12.75" customHeight="1" x14ac:dyDescent="0.25">
      <c r="A252" s="30" t="s">
        <v>539</v>
      </c>
      <c r="B252" s="31" t="s">
        <v>540</v>
      </c>
      <c r="C252" s="32" t="s">
        <v>539</v>
      </c>
      <c r="D252" s="33">
        <f t="shared" ref="D252:E252" si="59">SUM(D253:D256)</f>
        <v>135</v>
      </c>
      <c r="E252" s="33">
        <f t="shared" si="59"/>
        <v>0</v>
      </c>
      <c r="F252" s="34">
        <f t="shared" si="52"/>
        <v>0</v>
      </c>
    </row>
    <row r="253" spans="1:6" ht="12.75" customHeight="1" x14ac:dyDescent="0.25">
      <c r="A253" s="30" t="s">
        <v>541</v>
      </c>
      <c r="B253" s="31" t="s">
        <v>163</v>
      </c>
      <c r="C253" s="32" t="s">
        <v>541</v>
      </c>
      <c r="D253" s="35">
        <v>135</v>
      </c>
      <c r="E253" s="35"/>
      <c r="F253" s="34">
        <f t="shared" si="52"/>
        <v>0</v>
      </c>
    </row>
    <row r="254" spans="1:6" ht="12.75" customHeight="1" x14ac:dyDescent="0.25">
      <c r="A254" s="30" t="s">
        <v>542</v>
      </c>
      <c r="B254" s="31" t="s">
        <v>165</v>
      </c>
      <c r="C254" s="32" t="s">
        <v>542</v>
      </c>
      <c r="D254" s="35">
        <v>0</v>
      </c>
      <c r="E254" s="35"/>
      <c r="F254" s="34" t="str">
        <f t="shared" si="52"/>
        <v>-</v>
      </c>
    </row>
    <row r="255" spans="1:6" ht="12.75" customHeight="1" x14ac:dyDescent="0.25">
      <c r="A255" s="30" t="s">
        <v>543</v>
      </c>
      <c r="B255" s="31" t="s">
        <v>167</v>
      </c>
      <c r="C255" s="32" t="s">
        <v>543</v>
      </c>
      <c r="D255" s="35">
        <v>0</v>
      </c>
      <c r="E255" s="35"/>
      <c r="F255" s="34" t="str">
        <f t="shared" si="52"/>
        <v>-</v>
      </c>
    </row>
    <row r="256" spans="1:6" ht="12.75" customHeight="1" x14ac:dyDescent="0.25">
      <c r="A256" s="30" t="s">
        <v>544</v>
      </c>
      <c r="B256" s="31" t="s">
        <v>169</v>
      </c>
      <c r="C256" s="32" t="s">
        <v>544</v>
      </c>
      <c r="D256" s="35">
        <v>0</v>
      </c>
      <c r="E256" s="35"/>
      <c r="F256" s="34" t="str">
        <f t="shared" si="52"/>
        <v>-</v>
      </c>
    </row>
    <row r="257" spans="1:6" ht="12.75" customHeight="1" x14ac:dyDescent="0.25">
      <c r="A257" s="30">
        <v>37</v>
      </c>
      <c r="B257" s="31" t="s">
        <v>545</v>
      </c>
      <c r="C257" s="32" t="s">
        <v>546</v>
      </c>
      <c r="D257" s="33">
        <f t="shared" ref="D257:E257" si="60">D258+D264</f>
        <v>1142.81</v>
      </c>
      <c r="E257" s="33">
        <f t="shared" si="60"/>
        <v>1251.07</v>
      </c>
      <c r="F257" s="34">
        <f t="shared" si="52"/>
        <v>109.47314076705663</v>
      </c>
    </row>
    <row r="258" spans="1:6" ht="12.75" customHeight="1" x14ac:dyDescent="0.25">
      <c r="A258" s="30">
        <v>371</v>
      </c>
      <c r="B258" s="31" t="s">
        <v>547</v>
      </c>
      <c r="C258" s="32" t="s">
        <v>548</v>
      </c>
      <c r="D258" s="33">
        <f t="shared" ref="D258:E258" si="61">SUM(D259:D263)</f>
        <v>0</v>
      </c>
      <c r="E258" s="33">
        <f t="shared" si="61"/>
        <v>0</v>
      </c>
      <c r="F258" s="34" t="str">
        <f t="shared" si="52"/>
        <v>-</v>
      </c>
    </row>
    <row r="259" spans="1:6" ht="12.75" customHeight="1" x14ac:dyDescent="0.25">
      <c r="A259" s="30">
        <v>3711</v>
      </c>
      <c r="B259" s="31" t="s">
        <v>549</v>
      </c>
      <c r="C259" s="32" t="s">
        <v>550</v>
      </c>
      <c r="D259" s="35">
        <v>0</v>
      </c>
      <c r="E259" s="35"/>
      <c r="F259" s="34" t="str">
        <f t="shared" si="52"/>
        <v>-</v>
      </c>
    </row>
    <row r="260" spans="1:6" ht="12.75" customHeight="1" x14ac:dyDescent="0.25">
      <c r="A260" s="30">
        <v>3712</v>
      </c>
      <c r="B260" s="31" t="s">
        <v>551</v>
      </c>
      <c r="C260" s="32" t="s">
        <v>552</v>
      </c>
      <c r="D260" s="35">
        <v>0</v>
      </c>
      <c r="E260" s="35"/>
      <c r="F260" s="34" t="str">
        <f t="shared" si="52"/>
        <v>-</v>
      </c>
    </row>
    <row r="261" spans="1:6" ht="12.75" customHeight="1" x14ac:dyDescent="0.25">
      <c r="A261" s="30" t="s">
        <v>553</v>
      </c>
      <c r="B261" s="31" t="s">
        <v>554</v>
      </c>
      <c r="C261" s="32" t="s">
        <v>553</v>
      </c>
      <c r="D261" s="35">
        <v>0</v>
      </c>
      <c r="E261" s="35"/>
      <c r="F261" s="34" t="str">
        <f t="shared" si="52"/>
        <v>-</v>
      </c>
    </row>
    <row r="262" spans="1:6" ht="12.75" customHeight="1" x14ac:dyDescent="0.25">
      <c r="A262" s="30" t="s">
        <v>555</v>
      </c>
      <c r="B262" s="31" t="s">
        <v>556</v>
      </c>
      <c r="C262" s="32" t="s">
        <v>555</v>
      </c>
      <c r="D262" s="35">
        <v>0</v>
      </c>
      <c r="E262" s="35"/>
      <c r="F262" s="34" t="str">
        <f t="shared" si="52"/>
        <v>-</v>
      </c>
    </row>
    <row r="263" spans="1:6" ht="12.75" customHeight="1" x14ac:dyDescent="0.25">
      <c r="A263" s="30" t="s">
        <v>557</v>
      </c>
      <c r="B263" s="31" t="s">
        <v>558</v>
      </c>
      <c r="C263" s="32" t="s">
        <v>557</v>
      </c>
      <c r="D263" s="35">
        <v>0</v>
      </c>
      <c r="E263" s="35"/>
      <c r="F263" s="34" t="str">
        <f t="shared" si="52"/>
        <v>-</v>
      </c>
    </row>
    <row r="264" spans="1:6" ht="12.75" customHeight="1" x14ac:dyDescent="0.25">
      <c r="A264" s="30">
        <v>372</v>
      </c>
      <c r="B264" s="36" t="s">
        <v>559</v>
      </c>
      <c r="C264" s="32" t="s">
        <v>560</v>
      </c>
      <c r="D264" s="33">
        <f t="shared" ref="D264:E264" si="62">SUM(D265:D267)</f>
        <v>1142.81</v>
      </c>
      <c r="E264" s="33">
        <f t="shared" si="62"/>
        <v>1251.07</v>
      </c>
      <c r="F264" s="34">
        <f t="shared" si="52"/>
        <v>109.47314076705663</v>
      </c>
    </row>
    <row r="265" spans="1:6" ht="12.75" customHeight="1" x14ac:dyDescent="0.25">
      <c r="A265" s="30">
        <v>3721</v>
      </c>
      <c r="B265" s="31" t="s">
        <v>561</v>
      </c>
      <c r="C265" s="32" t="s">
        <v>562</v>
      </c>
      <c r="D265" s="35">
        <v>0</v>
      </c>
      <c r="E265" s="35"/>
      <c r="F265" s="34" t="str">
        <f t="shared" si="52"/>
        <v>-</v>
      </c>
    </row>
    <row r="266" spans="1:6" ht="12.75" customHeight="1" x14ac:dyDescent="0.25">
      <c r="A266" s="30">
        <v>3722</v>
      </c>
      <c r="B266" s="31" t="s">
        <v>563</v>
      </c>
      <c r="C266" s="32" t="s">
        <v>564</v>
      </c>
      <c r="D266" s="35">
        <v>1142.81</v>
      </c>
      <c r="E266" s="35">
        <v>1251.07</v>
      </c>
      <c r="F266" s="34">
        <f t="shared" si="52"/>
        <v>109.47314076705663</v>
      </c>
    </row>
    <row r="267" spans="1:6" ht="12.75" customHeight="1" x14ac:dyDescent="0.25">
      <c r="A267" s="30" t="s">
        <v>565</v>
      </c>
      <c r="B267" s="31" t="s">
        <v>566</v>
      </c>
      <c r="C267" s="32" t="s">
        <v>565</v>
      </c>
      <c r="D267" s="35">
        <v>0</v>
      </c>
      <c r="E267" s="35"/>
      <c r="F267" s="34" t="str">
        <f t="shared" si="52"/>
        <v>-</v>
      </c>
    </row>
    <row r="268" spans="1:6" ht="12.75" customHeight="1" x14ac:dyDescent="0.25">
      <c r="A268" s="30">
        <v>38</v>
      </c>
      <c r="B268" s="31" t="s">
        <v>567</v>
      </c>
      <c r="C268" s="32" t="s">
        <v>568</v>
      </c>
      <c r="D268" s="33">
        <f t="shared" ref="D268:E268" si="63">D269+D273+D278+D284</f>
        <v>0</v>
      </c>
      <c r="E268" s="33">
        <f t="shared" si="63"/>
        <v>0</v>
      </c>
      <c r="F268" s="34" t="str">
        <f t="shared" si="52"/>
        <v>-</v>
      </c>
    </row>
    <row r="269" spans="1:6" ht="12.75" customHeight="1" x14ac:dyDescent="0.25">
      <c r="A269" s="30">
        <v>381</v>
      </c>
      <c r="B269" s="31" t="s">
        <v>569</v>
      </c>
      <c r="C269" s="32" t="s">
        <v>570</v>
      </c>
      <c r="D269" s="33">
        <f t="shared" ref="D269:E269" si="64">SUM(D270:D272)</f>
        <v>0</v>
      </c>
      <c r="E269" s="33">
        <f t="shared" si="64"/>
        <v>0</v>
      </c>
      <c r="F269" s="34" t="str">
        <f t="shared" si="52"/>
        <v>-</v>
      </c>
    </row>
    <row r="270" spans="1:6" ht="12.75" customHeight="1" x14ac:dyDescent="0.25">
      <c r="A270" s="30">
        <v>3811</v>
      </c>
      <c r="B270" s="31" t="s">
        <v>571</v>
      </c>
      <c r="C270" s="32" t="s">
        <v>572</v>
      </c>
      <c r="D270" s="35">
        <v>0</v>
      </c>
      <c r="E270" s="35"/>
      <c r="F270" s="34" t="str">
        <f t="shared" si="52"/>
        <v>-</v>
      </c>
    </row>
    <row r="271" spans="1:6" ht="12.75" customHeight="1" x14ac:dyDescent="0.25">
      <c r="A271" s="30">
        <v>3812</v>
      </c>
      <c r="B271" s="31" t="s">
        <v>573</v>
      </c>
      <c r="C271" s="32" t="s">
        <v>574</v>
      </c>
      <c r="D271" s="35">
        <v>0</v>
      </c>
      <c r="E271" s="35"/>
      <c r="F271" s="34" t="str">
        <f t="shared" si="52"/>
        <v>-</v>
      </c>
    </row>
    <row r="272" spans="1:6" ht="12.75" customHeight="1" x14ac:dyDescent="0.25">
      <c r="A272" s="30" t="s">
        <v>575</v>
      </c>
      <c r="B272" s="31" t="s">
        <v>576</v>
      </c>
      <c r="C272" s="32" t="s">
        <v>575</v>
      </c>
      <c r="D272" s="35">
        <v>0</v>
      </c>
      <c r="E272" s="35"/>
      <c r="F272" s="34" t="str">
        <f t="shared" si="52"/>
        <v>-</v>
      </c>
    </row>
    <row r="273" spans="1:6" ht="12.75" customHeight="1" x14ac:dyDescent="0.25">
      <c r="A273" s="30">
        <v>382</v>
      </c>
      <c r="B273" s="37" t="s">
        <v>777</v>
      </c>
      <c r="C273" s="32" t="s">
        <v>778</v>
      </c>
      <c r="D273" s="33">
        <f t="shared" ref="D273:E273" si="65">SUM(D274:D277)</f>
        <v>0</v>
      </c>
      <c r="E273" s="33">
        <f t="shared" si="65"/>
        <v>0</v>
      </c>
      <c r="F273" s="34" t="str">
        <f t="shared" si="52"/>
        <v>-</v>
      </c>
    </row>
    <row r="274" spans="1:6" ht="12.75" customHeight="1" x14ac:dyDescent="0.25">
      <c r="A274" s="30">
        <v>3821</v>
      </c>
      <c r="B274" s="31" t="s">
        <v>779</v>
      </c>
      <c r="C274" s="32" t="s">
        <v>780</v>
      </c>
      <c r="D274" s="35">
        <v>0</v>
      </c>
      <c r="E274" s="35"/>
      <c r="F274" s="34" t="str">
        <f t="shared" si="52"/>
        <v>-</v>
      </c>
    </row>
    <row r="275" spans="1:6" ht="12.75" customHeight="1" x14ac:dyDescent="0.25">
      <c r="A275" s="30">
        <v>3822</v>
      </c>
      <c r="B275" s="31" t="s">
        <v>781</v>
      </c>
      <c r="C275" s="32" t="s">
        <v>782</v>
      </c>
      <c r="D275" s="35">
        <v>0</v>
      </c>
      <c r="E275" s="35"/>
      <c r="F275" s="34" t="str">
        <f t="shared" si="52"/>
        <v>-</v>
      </c>
    </row>
    <row r="276" spans="1:6" ht="12.75" customHeight="1" x14ac:dyDescent="0.25">
      <c r="A276" s="30" t="s">
        <v>783</v>
      </c>
      <c r="B276" s="31" t="s">
        <v>784</v>
      </c>
      <c r="C276" s="32" t="s">
        <v>783</v>
      </c>
      <c r="D276" s="35">
        <v>0</v>
      </c>
      <c r="E276" s="35"/>
      <c r="F276" s="34" t="str">
        <f t="shared" si="52"/>
        <v>-</v>
      </c>
    </row>
    <row r="277" spans="1:6" ht="12.75" customHeight="1" x14ac:dyDescent="0.25">
      <c r="A277" s="30" t="s">
        <v>785</v>
      </c>
      <c r="B277" s="31" t="s">
        <v>786</v>
      </c>
      <c r="C277" s="32" t="s">
        <v>785</v>
      </c>
      <c r="D277" s="35">
        <v>0</v>
      </c>
      <c r="E277" s="35"/>
      <c r="F277" s="34" t="str">
        <f t="shared" si="52"/>
        <v>-</v>
      </c>
    </row>
    <row r="278" spans="1:6" ht="12.75" customHeight="1" x14ac:dyDescent="0.25">
      <c r="A278" s="30">
        <v>383</v>
      </c>
      <c r="B278" s="31" t="s">
        <v>787</v>
      </c>
      <c r="C278" s="32" t="s">
        <v>788</v>
      </c>
      <c r="D278" s="33">
        <f t="shared" ref="D278:E278" si="66">SUM(D279:D283)</f>
        <v>0</v>
      </c>
      <c r="E278" s="33">
        <f t="shared" si="66"/>
        <v>0</v>
      </c>
      <c r="F278" s="34" t="str">
        <f t="shared" si="52"/>
        <v>-</v>
      </c>
    </row>
    <row r="279" spans="1:6" ht="12.75" customHeight="1" x14ac:dyDescent="0.25">
      <c r="A279" s="30">
        <v>3831</v>
      </c>
      <c r="B279" s="31" t="s">
        <v>789</v>
      </c>
      <c r="C279" s="32" t="s">
        <v>790</v>
      </c>
      <c r="D279" s="35">
        <v>0</v>
      </c>
      <c r="E279" s="35"/>
      <c r="F279" s="34" t="str">
        <f t="shared" si="52"/>
        <v>-</v>
      </c>
    </row>
    <row r="280" spans="1:6" ht="12.75" customHeight="1" x14ac:dyDescent="0.25">
      <c r="A280" s="30">
        <v>3832</v>
      </c>
      <c r="B280" s="31" t="s">
        <v>791</v>
      </c>
      <c r="C280" s="32" t="s">
        <v>792</v>
      </c>
      <c r="D280" s="35">
        <v>0</v>
      </c>
      <c r="E280" s="35"/>
      <c r="F280" s="34" t="str">
        <f t="shared" si="52"/>
        <v>-</v>
      </c>
    </row>
    <row r="281" spans="1:6" ht="12.75" customHeight="1" x14ac:dyDescent="0.25">
      <c r="A281" s="30">
        <v>3833</v>
      </c>
      <c r="B281" s="31" t="s">
        <v>793</v>
      </c>
      <c r="C281" s="32" t="s">
        <v>794</v>
      </c>
      <c r="D281" s="35">
        <v>0</v>
      </c>
      <c r="E281" s="35"/>
      <c r="F281" s="34" t="str">
        <f t="shared" si="52"/>
        <v>-</v>
      </c>
    </row>
    <row r="282" spans="1:6" ht="12.75" customHeight="1" x14ac:dyDescent="0.25">
      <c r="A282" s="30">
        <v>3834</v>
      </c>
      <c r="B282" s="31" t="s">
        <v>795</v>
      </c>
      <c r="C282" s="32" t="s">
        <v>796</v>
      </c>
      <c r="D282" s="35">
        <v>0</v>
      </c>
      <c r="E282" s="35"/>
      <c r="F282" s="34" t="str">
        <f t="shared" si="52"/>
        <v>-</v>
      </c>
    </row>
    <row r="283" spans="1:6" ht="12.75" customHeight="1" x14ac:dyDescent="0.25">
      <c r="A283" s="30" t="s">
        <v>797</v>
      </c>
      <c r="B283" s="31" t="s">
        <v>304</v>
      </c>
      <c r="C283" s="32" t="s">
        <v>797</v>
      </c>
      <c r="D283" s="35">
        <v>0</v>
      </c>
      <c r="E283" s="35"/>
      <c r="F283" s="34" t="str">
        <f t="shared" si="52"/>
        <v>-</v>
      </c>
    </row>
    <row r="284" spans="1:6" ht="12.75" customHeight="1" x14ac:dyDescent="0.25">
      <c r="A284" s="30">
        <v>386</v>
      </c>
      <c r="B284" s="37" t="s">
        <v>798</v>
      </c>
      <c r="C284" s="32" t="s">
        <v>799</v>
      </c>
      <c r="D284" s="33">
        <f t="shared" ref="D284:E284" si="67">SUM(D285:D289)</f>
        <v>0</v>
      </c>
      <c r="E284" s="33">
        <f t="shared" si="67"/>
        <v>0</v>
      </c>
      <c r="F284" s="34" t="str">
        <f t="shared" si="52"/>
        <v>-</v>
      </c>
    </row>
    <row r="285" spans="1:6" ht="12.75" customHeight="1" x14ac:dyDescent="0.25">
      <c r="A285" s="30">
        <v>3861</v>
      </c>
      <c r="B285" s="31" t="s">
        <v>800</v>
      </c>
      <c r="C285" s="32" t="s">
        <v>801</v>
      </c>
      <c r="D285" s="35">
        <v>0</v>
      </c>
      <c r="E285" s="35"/>
      <c r="F285" s="34" t="str">
        <f t="shared" si="52"/>
        <v>-</v>
      </c>
    </row>
    <row r="286" spans="1:6" ht="12.75" customHeight="1" x14ac:dyDescent="0.25">
      <c r="A286" s="30">
        <v>3862</v>
      </c>
      <c r="B286" s="31" t="s">
        <v>802</v>
      </c>
      <c r="C286" s="32" t="s">
        <v>803</v>
      </c>
      <c r="D286" s="35">
        <v>0</v>
      </c>
      <c r="E286" s="35"/>
      <c r="F286" s="34" t="str">
        <f t="shared" si="52"/>
        <v>-</v>
      </c>
    </row>
    <row r="287" spans="1:6" ht="12.75" customHeight="1" x14ac:dyDescent="0.25">
      <c r="A287" s="30">
        <v>3863</v>
      </c>
      <c r="B287" s="31" t="s">
        <v>804</v>
      </c>
      <c r="C287" s="32" t="s">
        <v>805</v>
      </c>
      <c r="D287" s="35">
        <v>0</v>
      </c>
      <c r="E287" s="35"/>
      <c r="F287" s="34" t="str">
        <f t="shared" si="52"/>
        <v>-</v>
      </c>
    </row>
    <row r="288" spans="1:6" ht="12.75" customHeight="1" x14ac:dyDescent="0.25">
      <c r="A288" s="30" t="s">
        <v>806</v>
      </c>
      <c r="B288" s="31" t="s">
        <v>807</v>
      </c>
      <c r="C288" s="32" t="s">
        <v>806</v>
      </c>
      <c r="D288" s="35">
        <v>0</v>
      </c>
      <c r="E288" s="35"/>
      <c r="F288" s="34" t="str">
        <f t="shared" si="52"/>
        <v>-</v>
      </c>
    </row>
    <row r="289" spans="1:6" ht="12.75" customHeight="1" x14ac:dyDescent="0.25">
      <c r="A289" s="30" t="s">
        <v>808</v>
      </c>
      <c r="B289" s="31" t="s">
        <v>809</v>
      </c>
      <c r="C289" s="32" t="s">
        <v>808</v>
      </c>
      <c r="D289" s="35">
        <v>0</v>
      </c>
      <c r="E289" s="35"/>
      <c r="F289" s="34" t="str">
        <f t="shared" si="52"/>
        <v>-</v>
      </c>
    </row>
    <row r="290" spans="1:6" ht="12.75" customHeight="1" x14ac:dyDescent="0.25">
      <c r="A290" s="30" t="s">
        <v>810</v>
      </c>
      <c r="B290" s="31" t="s">
        <v>811</v>
      </c>
      <c r="C290" s="32" t="s">
        <v>812</v>
      </c>
      <c r="D290" s="35">
        <v>0</v>
      </c>
      <c r="E290" s="35"/>
      <c r="F290" s="34" t="str">
        <f t="shared" si="52"/>
        <v>-</v>
      </c>
    </row>
    <row r="291" spans="1:6" ht="12.75" customHeight="1" x14ac:dyDescent="0.25">
      <c r="A291" s="30" t="s">
        <v>810</v>
      </c>
      <c r="B291" s="31" t="s">
        <v>813</v>
      </c>
      <c r="C291" s="32" t="s">
        <v>814</v>
      </c>
      <c r="D291" s="35">
        <v>0</v>
      </c>
      <c r="E291" s="35"/>
      <c r="F291" s="34" t="str">
        <f t="shared" si="52"/>
        <v>-</v>
      </c>
    </row>
    <row r="292" spans="1:6" ht="12.75" customHeight="1" x14ac:dyDescent="0.25">
      <c r="A292" s="30" t="s">
        <v>810</v>
      </c>
      <c r="B292" s="31" t="s">
        <v>815</v>
      </c>
      <c r="C292" s="32" t="s">
        <v>816</v>
      </c>
      <c r="D292" s="33">
        <f t="shared" ref="D292:E292" si="68">IF(D291&gt;=D290,D291-D290,0)</f>
        <v>0</v>
      </c>
      <c r="E292" s="33">
        <f t="shared" si="68"/>
        <v>0</v>
      </c>
      <c r="F292" s="34" t="str">
        <f t="shared" si="52"/>
        <v>-</v>
      </c>
    </row>
    <row r="293" spans="1:6" ht="12.75" customHeight="1" x14ac:dyDescent="0.25">
      <c r="A293" s="30" t="s">
        <v>810</v>
      </c>
      <c r="B293" s="31" t="s">
        <v>817</v>
      </c>
      <c r="C293" s="32" t="s">
        <v>818</v>
      </c>
      <c r="D293" s="33">
        <f t="shared" ref="D293:E293" si="69">IF(D290&gt;=D291,D290-D291,0)</f>
        <v>0</v>
      </c>
      <c r="E293" s="33">
        <f t="shared" si="69"/>
        <v>0</v>
      </c>
      <c r="F293" s="34" t="str">
        <f t="shared" ref="F293:F304" si="70">IF(D293&lt;&gt;0,IF(E293/D293&gt;=100,"&gt;&gt;100",E293/D293*100),"-")</f>
        <v>-</v>
      </c>
    </row>
    <row r="294" spans="1:6" ht="12.75" customHeight="1" x14ac:dyDescent="0.25">
      <c r="A294" s="30" t="s">
        <v>810</v>
      </c>
      <c r="B294" s="31" t="s">
        <v>819</v>
      </c>
      <c r="C294" s="32" t="s">
        <v>820</v>
      </c>
      <c r="D294" s="33">
        <f t="shared" ref="D294:E294" si="71">D156-D292+D293</f>
        <v>345882.94000000006</v>
      </c>
      <c r="E294" s="33">
        <f t="shared" si="71"/>
        <v>423613.97000000003</v>
      </c>
      <c r="F294" s="34">
        <f t="shared" si="70"/>
        <v>122.47321882946871</v>
      </c>
    </row>
    <row r="295" spans="1:6" ht="12.75" customHeight="1" x14ac:dyDescent="0.25">
      <c r="A295" s="30" t="s">
        <v>810</v>
      </c>
      <c r="B295" s="31" t="s">
        <v>821</v>
      </c>
      <c r="C295" s="32" t="s">
        <v>822</v>
      </c>
      <c r="D295" s="33">
        <f>IF(D11&gt;=D294,D11-D294,0)</f>
        <v>41873.429999999935</v>
      </c>
      <c r="E295" s="33">
        <f>IF(E11&gt;=E294,E11-E294,0)</f>
        <v>83876.63</v>
      </c>
      <c r="F295" s="34">
        <f t="shared" si="70"/>
        <v>200.30991012678001</v>
      </c>
    </row>
    <row r="296" spans="1:6" ht="12.75" customHeight="1" x14ac:dyDescent="0.25">
      <c r="A296" s="30" t="s">
        <v>810</v>
      </c>
      <c r="B296" s="31" t="s">
        <v>823</v>
      </c>
      <c r="C296" s="32" t="s">
        <v>824</v>
      </c>
      <c r="D296" s="33">
        <f>IF(D294&gt;=D11,D294-D11,0)</f>
        <v>0</v>
      </c>
      <c r="E296" s="33">
        <f>IF(E294&gt;=E11,E294-E11,0)</f>
        <v>0</v>
      </c>
      <c r="F296" s="34" t="str">
        <f t="shared" si="70"/>
        <v>-</v>
      </c>
    </row>
    <row r="297" spans="1:6" ht="12.75" customHeight="1" x14ac:dyDescent="0.25">
      <c r="A297" s="30">
        <v>92211</v>
      </c>
      <c r="B297" s="31" t="s">
        <v>825</v>
      </c>
      <c r="C297" s="32" t="s">
        <v>826</v>
      </c>
      <c r="D297" s="35">
        <v>3831.6</v>
      </c>
      <c r="E297" s="35">
        <v>4320.43</v>
      </c>
      <c r="F297" s="34">
        <f t="shared" si="70"/>
        <v>112.75785572606745</v>
      </c>
    </row>
    <row r="298" spans="1:6" ht="12.75" customHeight="1" x14ac:dyDescent="0.25">
      <c r="A298" s="30">
        <v>92221</v>
      </c>
      <c r="B298" s="31" t="s">
        <v>827</v>
      </c>
      <c r="C298" s="32" t="s">
        <v>828</v>
      </c>
      <c r="D298" s="35">
        <v>0</v>
      </c>
      <c r="E298" s="35">
        <v>0</v>
      </c>
      <c r="F298" s="34" t="str">
        <f t="shared" si="70"/>
        <v>-</v>
      </c>
    </row>
    <row r="299" spans="1:6" ht="12.75" customHeight="1" x14ac:dyDescent="0.25">
      <c r="A299" s="30">
        <v>96</v>
      </c>
      <c r="B299" s="31" t="s">
        <v>829</v>
      </c>
      <c r="C299" s="32" t="s">
        <v>830</v>
      </c>
      <c r="D299" s="35">
        <v>0</v>
      </c>
      <c r="E299" s="35"/>
      <c r="F299" s="34" t="str">
        <f t="shared" si="70"/>
        <v>-</v>
      </c>
    </row>
    <row r="300" spans="1:6" ht="12.75" customHeight="1" x14ac:dyDescent="0.25">
      <c r="A300" s="30">
        <v>9661</v>
      </c>
      <c r="B300" s="31" t="s">
        <v>831</v>
      </c>
      <c r="C300" s="32" t="s">
        <v>832</v>
      </c>
      <c r="D300" s="35">
        <v>0</v>
      </c>
      <c r="E300" s="35"/>
      <c r="F300" s="34" t="str">
        <f t="shared" si="70"/>
        <v>-</v>
      </c>
    </row>
    <row r="301" spans="1:6" ht="12.75" customHeight="1" x14ac:dyDescent="0.25">
      <c r="A301" s="97" t="s">
        <v>833</v>
      </c>
      <c r="B301" s="98" t="s">
        <v>834</v>
      </c>
      <c r="C301" s="99" t="s">
        <v>833</v>
      </c>
      <c r="D301" s="100">
        <v>0</v>
      </c>
      <c r="E301" s="100"/>
      <c r="F301" s="101" t="str">
        <f t="shared" si="70"/>
        <v>-</v>
      </c>
    </row>
    <row r="302" spans="1:6" ht="12.75" customHeight="1" x14ac:dyDescent="0.25">
      <c r="A302" s="71" t="s">
        <v>835</v>
      </c>
      <c r="B302" s="72"/>
      <c r="C302" s="48"/>
      <c r="D302" s="102"/>
      <c r="E302" s="102"/>
      <c r="F302" s="96"/>
    </row>
    <row r="303" spans="1:6" ht="12.75" customHeight="1" x14ac:dyDescent="0.25">
      <c r="A303" s="30">
        <v>7</v>
      </c>
      <c r="B303" s="31" t="s">
        <v>314</v>
      </c>
      <c r="C303" s="32" t="s">
        <v>315</v>
      </c>
      <c r="D303" s="33">
        <f t="shared" ref="D303:E303" si="72">D304+D316+D349+D353</f>
        <v>1909.94</v>
      </c>
      <c r="E303" s="33">
        <f t="shared" si="72"/>
        <v>3920</v>
      </c>
      <c r="F303" s="34">
        <f t="shared" ref="F303:F423" si="73">IF(D303&lt;&gt;0,IF(E303/D303&gt;=100,"&gt;&gt;100",E303/D303*100),"-")</f>
        <v>205.2420494884656</v>
      </c>
    </row>
    <row r="304" spans="1:6" ht="12.75" customHeight="1" x14ac:dyDescent="0.25">
      <c r="A304" s="30">
        <v>71</v>
      </c>
      <c r="B304" s="31" t="s">
        <v>316</v>
      </c>
      <c r="C304" s="32" t="s">
        <v>317</v>
      </c>
      <c r="D304" s="33">
        <f t="shared" ref="D304:E304" si="74">D305+D309</f>
        <v>0</v>
      </c>
      <c r="E304" s="33">
        <f t="shared" si="74"/>
        <v>0</v>
      </c>
      <c r="F304" s="34" t="str">
        <f t="shared" si="73"/>
        <v>-</v>
      </c>
    </row>
    <row r="305" spans="1:6" ht="12.75" customHeight="1" x14ac:dyDescent="0.25">
      <c r="A305" s="30">
        <v>711</v>
      </c>
      <c r="B305" s="31" t="s">
        <v>318</v>
      </c>
      <c r="C305" s="32" t="s">
        <v>319</v>
      </c>
      <c r="D305" s="33">
        <f t="shared" ref="D305:E305" si="75">SUM(D306:D308)</f>
        <v>0</v>
      </c>
      <c r="E305" s="33">
        <f t="shared" si="75"/>
        <v>0</v>
      </c>
      <c r="F305" s="34" t="str">
        <f t="shared" si="73"/>
        <v>-</v>
      </c>
    </row>
    <row r="306" spans="1:6" ht="12.75" customHeight="1" x14ac:dyDescent="0.25">
      <c r="A306" s="30">
        <v>7111</v>
      </c>
      <c r="B306" s="31" t="s">
        <v>15</v>
      </c>
      <c r="C306" s="32" t="s">
        <v>320</v>
      </c>
      <c r="D306" s="35">
        <v>0</v>
      </c>
      <c r="E306" s="35"/>
      <c r="F306" s="34" t="str">
        <f t="shared" si="73"/>
        <v>-</v>
      </c>
    </row>
    <row r="307" spans="1:6" ht="12.75" customHeight="1" x14ac:dyDescent="0.25">
      <c r="A307" s="30">
        <v>7112</v>
      </c>
      <c r="B307" s="31" t="s">
        <v>321</v>
      </c>
      <c r="C307" s="32" t="s">
        <v>322</v>
      </c>
      <c r="D307" s="35">
        <v>0</v>
      </c>
      <c r="E307" s="35"/>
      <c r="F307" s="34" t="str">
        <f t="shared" si="73"/>
        <v>-</v>
      </c>
    </row>
    <row r="308" spans="1:6" ht="12.75" customHeight="1" x14ac:dyDescent="0.25">
      <c r="A308" s="30">
        <v>7113</v>
      </c>
      <c r="B308" s="31" t="s">
        <v>323</v>
      </c>
      <c r="C308" s="32" t="s">
        <v>324</v>
      </c>
      <c r="D308" s="35">
        <v>0</v>
      </c>
      <c r="E308" s="35"/>
      <c r="F308" s="34" t="str">
        <f t="shared" si="73"/>
        <v>-</v>
      </c>
    </row>
    <row r="309" spans="1:6" ht="12.75" customHeight="1" x14ac:dyDescent="0.25">
      <c r="A309" s="30">
        <v>712</v>
      </c>
      <c r="B309" s="31" t="s">
        <v>325</v>
      </c>
      <c r="C309" s="32" t="s">
        <v>326</v>
      </c>
      <c r="D309" s="33">
        <f t="shared" ref="D309:E309" si="76">SUM(D310:D315)</f>
        <v>0</v>
      </c>
      <c r="E309" s="33">
        <f t="shared" si="76"/>
        <v>0</v>
      </c>
      <c r="F309" s="34" t="str">
        <f t="shared" si="73"/>
        <v>-</v>
      </c>
    </row>
    <row r="310" spans="1:6" ht="12.75" customHeight="1" x14ac:dyDescent="0.25">
      <c r="A310" s="30">
        <v>7121</v>
      </c>
      <c r="B310" s="31" t="s">
        <v>327</v>
      </c>
      <c r="C310" s="32" t="s">
        <v>328</v>
      </c>
      <c r="D310" s="35">
        <v>0</v>
      </c>
      <c r="E310" s="35"/>
      <c r="F310" s="34" t="str">
        <f t="shared" si="73"/>
        <v>-</v>
      </c>
    </row>
    <row r="311" spans="1:6" ht="12.75" customHeight="1" x14ac:dyDescent="0.25">
      <c r="A311" s="30">
        <v>7122</v>
      </c>
      <c r="B311" s="31" t="s">
        <v>329</v>
      </c>
      <c r="C311" s="32" t="s">
        <v>330</v>
      </c>
      <c r="D311" s="35">
        <v>0</v>
      </c>
      <c r="E311" s="35"/>
      <c r="F311" s="34" t="str">
        <f t="shared" si="73"/>
        <v>-</v>
      </c>
    </row>
    <row r="312" spans="1:6" ht="12.75" customHeight="1" x14ac:dyDescent="0.25">
      <c r="A312" s="30">
        <v>7123</v>
      </c>
      <c r="B312" s="31" t="s">
        <v>331</v>
      </c>
      <c r="C312" s="32" t="s">
        <v>332</v>
      </c>
      <c r="D312" s="35">
        <v>0</v>
      </c>
      <c r="E312" s="35"/>
      <c r="F312" s="34" t="str">
        <f t="shared" si="73"/>
        <v>-</v>
      </c>
    </row>
    <row r="313" spans="1:6" ht="12.75" customHeight="1" x14ac:dyDescent="0.25">
      <c r="A313" s="30">
        <v>7124</v>
      </c>
      <c r="B313" s="31" t="s">
        <v>333</v>
      </c>
      <c r="C313" s="32" t="s">
        <v>334</v>
      </c>
      <c r="D313" s="35">
        <v>0</v>
      </c>
      <c r="E313" s="35"/>
      <c r="F313" s="34" t="str">
        <f t="shared" si="73"/>
        <v>-</v>
      </c>
    </row>
    <row r="314" spans="1:6" ht="12.75" customHeight="1" x14ac:dyDescent="0.25">
      <c r="A314" s="30">
        <v>7125</v>
      </c>
      <c r="B314" s="31" t="s">
        <v>335</v>
      </c>
      <c r="C314" s="32" t="s">
        <v>336</v>
      </c>
      <c r="D314" s="35">
        <v>0</v>
      </c>
      <c r="E314" s="35"/>
      <c r="F314" s="34" t="str">
        <f t="shared" si="73"/>
        <v>-</v>
      </c>
    </row>
    <row r="315" spans="1:6" ht="12.75" customHeight="1" x14ac:dyDescent="0.25">
      <c r="A315" s="30">
        <v>7126</v>
      </c>
      <c r="B315" s="31" t="s">
        <v>337</v>
      </c>
      <c r="C315" s="32" t="s">
        <v>338</v>
      </c>
      <c r="D315" s="35">
        <v>0</v>
      </c>
      <c r="E315" s="35"/>
      <c r="F315" s="34" t="str">
        <f t="shared" si="73"/>
        <v>-</v>
      </c>
    </row>
    <row r="316" spans="1:6" ht="12.75" customHeight="1" x14ac:dyDescent="0.25">
      <c r="A316" s="30">
        <v>72</v>
      </c>
      <c r="B316" s="36" t="s">
        <v>339</v>
      </c>
      <c r="C316" s="32" t="s">
        <v>340</v>
      </c>
      <c r="D316" s="33">
        <f t="shared" ref="D316:E316" si="77">D317+D322+D331+D336+D341+D344</f>
        <v>1909.94</v>
      </c>
      <c r="E316" s="33">
        <f t="shared" si="77"/>
        <v>3920</v>
      </c>
      <c r="F316" s="34">
        <f t="shared" si="73"/>
        <v>205.2420494884656</v>
      </c>
    </row>
    <row r="317" spans="1:6" ht="12.75" customHeight="1" x14ac:dyDescent="0.25">
      <c r="A317" s="30">
        <v>721</v>
      </c>
      <c r="B317" s="31" t="s">
        <v>341</v>
      </c>
      <c r="C317" s="32" t="s">
        <v>342</v>
      </c>
      <c r="D317" s="33">
        <f t="shared" ref="D317:E317" si="78">SUM(D318:D321)</f>
        <v>1909.94</v>
      </c>
      <c r="E317" s="33">
        <f t="shared" si="78"/>
        <v>3920</v>
      </c>
      <c r="F317" s="34">
        <f t="shared" si="73"/>
        <v>205.2420494884656</v>
      </c>
    </row>
    <row r="318" spans="1:6" ht="12.75" customHeight="1" x14ac:dyDescent="0.25">
      <c r="A318" s="30">
        <v>7211</v>
      </c>
      <c r="B318" s="31" t="s">
        <v>12</v>
      </c>
      <c r="C318" s="32" t="s">
        <v>343</v>
      </c>
      <c r="D318" s="35">
        <v>1909.94</v>
      </c>
      <c r="E318" s="35">
        <v>3920</v>
      </c>
      <c r="F318" s="34">
        <f t="shared" si="73"/>
        <v>205.2420494884656</v>
      </c>
    </row>
    <row r="319" spans="1:6" ht="12.75" customHeight="1" x14ac:dyDescent="0.25">
      <c r="A319" s="30">
        <v>7212</v>
      </c>
      <c r="B319" s="31" t="s">
        <v>344</v>
      </c>
      <c r="C319" s="32" t="s">
        <v>345</v>
      </c>
      <c r="D319" s="35">
        <v>0</v>
      </c>
      <c r="E319" s="35"/>
      <c r="F319" s="34" t="str">
        <f t="shared" si="73"/>
        <v>-</v>
      </c>
    </row>
    <row r="320" spans="1:6" ht="12.75" customHeight="1" x14ac:dyDescent="0.25">
      <c r="A320" s="30">
        <v>7213</v>
      </c>
      <c r="B320" s="31" t="s">
        <v>346</v>
      </c>
      <c r="C320" s="32" t="s">
        <v>347</v>
      </c>
      <c r="D320" s="35">
        <v>0</v>
      </c>
      <c r="E320" s="35"/>
      <c r="F320" s="34" t="str">
        <f t="shared" si="73"/>
        <v>-</v>
      </c>
    </row>
    <row r="321" spans="1:6" ht="12.75" customHeight="1" x14ac:dyDescent="0.25">
      <c r="A321" s="30">
        <v>7214</v>
      </c>
      <c r="B321" s="31" t="s">
        <v>348</v>
      </c>
      <c r="C321" s="32" t="s">
        <v>349</v>
      </c>
      <c r="D321" s="35">
        <v>0</v>
      </c>
      <c r="E321" s="35"/>
      <c r="F321" s="34" t="str">
        <f t="shared" si="73"/>
        <v>-</v>
      </c>
    </row>
    <row r="322" spans="1:6" ht="12.75" customHeight="1" x14ac:dyDescent="0.25">
      <c r="A322" s="30">
        <v>722</v>
      </c>
      <c r="B322" s="31" t="s">
        <v>836</v>
      </c>
      <c r="C322" s="32" t="s">
        <v>837</v>
      </c>
      <c r="D322" s="33">
        <f t="shared" ref="D322:E322" si="79">SUM(D323:D330)</f>
        <v>0</v>
      </c>
      <c r="E322" s="33">
        <f t="shared" si="79"/>
        <v>0</v>
      </c>
      <c r="F322" s="34" t="str">
        <f t="shared" si="73"/>
        <v>-</v>
      </c>
    </row>
    <row r="323" spans="1:6" ht="12.75" customHeight="1" x14ac:dyDescent="0.25">
      <c r="A323" s="30">
        <v>7221</v>
      </c>
      <c r="B323" s="31" t="s">
        <v>605</v>
      </c>
      <c r="C323" s="32" t="s">
        <v>838</v>
      </c>
      <c r="D323" s="35">
        <v>0</v>
      </c>
      <c r="E323" s="35"/>
      <c r="F323" s="34" t="str">
        <f t="shared" si="73"/>
        <v>-</v>
      </c>
    </row>
    <row r="324" spans="1:6" ht="12.75" customHeight="1" x14ac:dyDescent="0.25">
      <c r="A324" s="30">
        <v>7222</v>
      </c>
      <c r="B324" s="31" t="s">
        <v>839</v>
      </c>
      <c r="C324" s="32" t="s">
        <v>840</v>
      </c>
      <c r="D324" s="35">
        <v>0</v>
      </c>
      <c r="E324" s="35"/>
      <c r="F324" s="34" t="str">
        <f t="shared" si="73"/>
        <v>-</v>
      </c>
    </row>
    <row r="325" spans="1:6" ht="12.75" customHeight="1" x14ac:dyDescent="0.25">
      <c r="A325" s="30">
        <v>7223</v>
      </c>
      <c r="B325" s="31" t="s">
        <v>609</v>
      </c>
      <c r="C325" s="32" t="s">
        <v>841</v>
      </c>
      <c r="D325" s="35">
        <v>0</v>
      </c>
      <c r="E325" s="35"/>
      <c r="F325" s="34" t="str">
        <f t="shared" si="73"/>
        <v>-</v>
      </c>
    </row>
    <row r="326" spans="1:6" ht="12.75" customHeight="1" x14ac:dyDescent="0.25">
      <c r="A326" s="30">
        <v>7224</v>
      </c>
      <c r="B326" s="31" t="s">
        <v>611</v>
      </c>
      <c r="C326" s="32" t="s">
        <v>842</v>
      </c>
      <c r="D326" s="35">
        <v>0</v>
      </c>
      <c r="E326" s="35"/>
      <c r="F326" s="34" t="str">
        <f t="shared" si="73"/>
        <v>-</v>
      </c>
    </row>
    <row r="327" spans="1:6" ht="12.75" customHeight="1" x14ac:dyDescent="0.25">
      <c r="A327" s="30">
        <v>7225</v>
      </c>
      <c r="B327" s="31" t="s">
        <v>613</v>
      </c>
      <c r="C327" s="32" t="s">
        <v>843</v>
      </c>
      <c r="D327" s="35">
        <v>0</v>
      </c>
      <c r="E327" s="35"/>
      <c r="F327" s="34" t="str">
        <f t="shared" si="73"/>
        <v>-</v>
      </c>
    </row>
    <row r="328" spans="1:6" ht="12.75" customHeight="1" x14ac:dyDescent="0.25">
      <c r="A328" s="30">
        <v>7226</v>
      </c>
      <c r="B328" s="31" t="s">
        <v>615</v>
      </c>
      <c r="C328" s="32" t="s">
        <v>844</v>
      </c>
      <c r="D328" s="35">
        <v>0</v>
      </c>
      <c r="E328" s="35"/>
      <c r="F328" s="34" t="str">
        <f t="shared" si="73"/>
        <v>-</v>
      </c>
    </row>
    <row r="329" spans="1:6" ht="12.75" customHeight="1" x14ac:dyDescent="0.25">
      <c r="A329" s="30">
        <v>7227</v>
      </c>
      <c r="B329" s="31" t="s">
        <v>617</v>
      </c>
      <c r="C329" s="32" t="s">
        <v>845</v>
      </c>
      <c r="D329" s="35">
        <v>0</v>
      </c>
      <c r="E329" s="35"/>
      <c r="F329" s="34" t="str">
        <f t="shared" si="73"/>
        <v>-</v>
      </c>
    </row>
    <row r="330" spans="1:6" ht="12.75" customHeight="1" x14ac:dyDescent="0.25">
      <c r="A330" s="30" t="s">
        <v>846</v>
      </c>
      <c r="B330" s="31" t="s">
        <v>620</v>
      </c>
      <c r="C330" s="32" t="s">
        <v>846</v>
      </c>
      <c r="D330" s="35">
        <v>0</v>
      </c>
      <c r="E330" s="35"/>
      <c r="F330" s="34" t="str">
        <f t="shared" si="73"/>
        <v>-</v>
      </c>
    </row>
    <row r="331" spans="1:6" ht="12.75" customHeight="1" x14ac:dyDescent="0.25">
      <c r="A331" s="30">
        <v>723</v>
      </c>
      <c r="B331" s="36" t="s">
        <v>847</v>
      </c>
      <c r="C331" s="32" t="s">
        <v>848</v>
      </c>
      <c r="D331" s="33">
        <f t="shared" ref="D331:E331" si="80">SUM(D332:D335)</f>
        <v>0</v>
      </c>
      <c r="E331" s="33">
        <f t="shared" si="80"/>
        <v>0</v>
      </c>
      <c r="F331" s="34" t="str">
        <f t="shared" si="73"/>
        <v>-</v>
      </c>
    </row>
    <row r="332" spans="1:6" ht="12.75" customHeight="1" x14ac:dyDescent="0.25">
      <c r="A332" s="30">
        <v>7231</v>
      </c>
      <c r="B332" s="31" t="s">
        <v>623</v>
      </c>
      <c r="C332" s="32" t="s">
        <v>849</v>
      </c>
      <c r="D332" s="35">
        <v>0</v>
      </c>
      <c r="E332" s="35"/>
      <c r="F332" s="34" t="str">
        <f t="shared" si="73"/>
        <v>-</v>
      </c>
    </row>
    <row r="333" spans="1:6" ht="12.75" customHeight="1" x14ac:dyDescent="0.25">
      <c r="A333" s="30">
        <v>7232</v>
      </c>
      <c r="B333" s="31" t="s">
        <v>625</v>
      </c>
      <c r="C333" s="32" t="s">
        <v>850</v>
      </c>
      <c r="D333" s="35">
        <v>0</v>
      </c>
      <c r="E333" s="35"/>
      <c r="F333" s="34" t="str">
        <f t="shared" si="73"/>
        <v>-</v>
      </c>
    </row>
    <row r="334" spans="1:6" ht="12.75" customHeight="1" x14ac:dyDescent="0.25">
      <c r="A334" s="30">
        <v>7233</v>
      </c>
      <c r="B334" s="31" t="s">
        <v>627</v>
      </c>
      <c r="C334" s="32" t="s">
        <v>851</v>
      </c>
      <c r="D334" s="35">
        <v>0</v>
      </c>
      <c r="E334" s="35"/>
      <c r="F334" s="34" t="str">
        <f t="shared" si="73"/>
        <v>-</v>
      </c>
    </row>
    <row r="335" spans="1:6" ht="12.75" customHeight="1" x14ac:dyDescent="0.25">
      <c r="A335" s="30">
        <v>7234</v>
      </c>
      <c r="B335" s="36" t="s">
        <v>629</v>
      </c>
      <c r="C335" s="32" t="s">
        <v>852</v>
      </c>
      <c r="D335" s="35">
        <v>0</v>
      </c>
      <c r="E335" s="35"/>
      <c r="F335" s="34" t="str">
        <f t="shared" si="73"/>
        <v>-</v>
      </c>
    </row>
    <row r="336" spans="1:6" ht="12.75" customHeight="1" x14ac:dyDescent="0.25">
      <c r="A336" s="30">
        <v>724</v>
      </c>
      <c r="B336" s="36" t="s">
        <v>853</v>
      </c>
      <c r="C336" s="32" t="s">
        <v>854</v>
      </c>
      <c r="D336" s="33">
        <f t="shared" ref="D336:E336" si="81">SUM(D337:D340)</f>
        <v>0</v>
      </c>
      <c r="E336" s="33">
        <f t="shared" si="81"/>
        <v>0</v>
      </c>
      <c r="F336" s="34" t="str">
        <f t="shared" si="73"/>
        <v>-</v>
      </c>
    </row>
    <row r="337" spans="1:6" ht="12.75" customHeight="1" x14ac:dyDescent="0.25">
      <c r="A337" s="30">
        <v>7241</v>
      </c>
      <c r="B337" s="31" t="s">
        <v>742</v>
      </c>
      <c r="C337" s="32" t="s">
        <v>855</v>
      </c>
      <c r="D337" s="35">
        <v>0</v>
      </c>
      <c r="E337" s="35"/>
      <c r="F337" s="34" t="str">
        <f t="shared" si="73"/>
        <v>-</v>
      </c>
    </row>
    <row r="338" spans="1:6" ht="12.75" customHeight="1" x14ac:dyDescent="0.25">
      <c r="A338" s="30">
        <v>7242</v>
      </c>
      <c r="B338" s="31" t="s">
        <v>635</v>
      </c>
      <c r="C338" s="32" t="s">
        <v>856</v>
      </c>
      <c r="D338" s="35">
        <v>0</v>
      </c>
      <c r="E338" s="35"/>
      <c r="F338" s="34" t="str">
        <f t="shared" si="73"/>
        <v>-</v>
      </c>
    </row>
    <row r="339" spans="1:6" ht="12.75" customHeight="1" x14ac:dyDescent="0.25">
      <c r="A339" s="30">
        <v>7243</v>
      </c>
      <c r="B339" s="31" t="s">
        <v>637</v>
      </c>
      <c r="C339" s="32" t="s">
        <v>857</v>
      </c>
      <c r="D339" s="35">
        <v>0</v>
      </c>
      <c r="E339" s="35"/>
      <c r="F339" s="34" t="str">
        <f t="shared" si="73"/>
        <v>-</v>
      </c>
    </row>
    <row r="340" spans="1:6" ht="12.75" customHeight="1" x14ac:dyDescent="0.25">
      <c r="A340" s="30">
        <v>7244</v>
      </c>
      <c r="B340" s="31" t="s">
        <v>639</v>
      </c>
      <c r="C340" s="32" t="s">
        <v>858</v>
      </c>
      <c r="D340" s="35">
        <v>0</v>
      </c>
      <c r="E340" s="35"/>
      <c r="F340" s="34" t="str">
        <f t="shared" si="73"/>
        <v>-</v>
      </c>
    </row>
    <row r="341" spans="1:6" ht="12.75" customHeight="1" x14ac:dyDescent="0.25">
      <c r="A341" s="30">
        <v>725</v>
      </c>
      <c r="B341" s="31" t="s">
        <v>859</v>
      </c>
      <c r="C341" s="32" t="s">
        <v>860</v>
      </c>
      <c r="D341" s="33">
        <f t="shared" ref="D341:E341" si="82">SUM(D342:D343)</f>
        <v>0</v>
      </c>
      <c r="E341" s="33">
        <f t="shared" si="82"/>
        <v>0</v>
      </c>
      <c r="F341" s="34" t="str">
        <f t="shared" si="73"/>
        <v>-</v>
      </c>
    </row>
    <row r="342" spans="1:6" ht="12.75" customHeight="1" x14ac:dyDescent="0.25">
      <c r="A342" s="30">
        <v>7251</v>
      </c>
      <c r="B342" s="31" t="s">
        <v>861</v>
      </c>
      <c r="C342" s="32" t="s">
        <v>862</v>
      </c>
      <c r="D342" s="35">
        <v>0</v>
      </c>
      <c r="E342" s="35"/>
      <c r="F342" s="34" t="str">
        <f t="shared" si="73"/>
        <v>-</v>
      </c>
    </row>
    <row r="343" spans="1:6" ht="12.75" customHeight="1" x14ac:dyDescent="0.25">
      <c r="A343" s="30">
        <v>7252</v>
      </c>
      <c r="B343" s="31" t="s">
        <v>645</v>
      </c>
      <c r="C343" s="32" t="s">
        <v>863</v>
      </c>
      <c r="D343" s="35">
        <v>0</v>
      </c>
      <c r="E343" s="35"/>
      <c r="F343" s="34" t="str">
        <f t="shared" si="73"/>
        <v>-</v>
      </c>
    </row>
    <row r="344" spans="1:6" ht="12.75" customHeight="1" x14ac:dyDescent="0.25">
      <c r="A344" s="30">
        <v>726</v>
      </c>
      <c r="B344" s="31" t="s">
        <v>864</v>
      </c>
      <c r="C344" s="32" t="s">
        <v>865</v>
      </c>
      <c r="D344" s="33">
        <f t="shared" ref="D344:E344" si="83">SUM(D345:D348)</f>
        <v>0</v>
      </c>
      <c r="E344" s="33">
        <f t="shared" si="83"/>
        <v>0</v>
      </c>
      <c r="F344" s="34" t="str">
        <f t="shared" si="73"/>
        <v>-</v>
      </c>
    </row>
    <row r="345" spans="1:6" ht="12.75" customHeight="1" x14ac:dyDescent="0.25">
      <c r="A345" s="30">
        <v>7261</v>
      </c>
      <c r="B345" s="31" t="s">
        <v>649</v>
      </c>
      <c r="C345" s="32" t="s">
        <v>866</v>
      </c>
      <c r="D345" s="35">
        <v>0</v>
      </c>
      <c r="E345" s="35"/>
      <c r="F345" s="34" t="str">
        <f t="shared" si="73"/>
        <v>-</v>
      </c>
    </row>
    <row r="346" spans="1:6" ht="12.75" customHeight="1" x14ac:dyDescent="0.25">
      <c r="A346" s="30">
        <v>7262</v>
      </c>
      <c r="B346" s="31" t="s">
        <v>651</v>
      </c>
      <c r="C346" s="32" t="s">
        <v>867</v>
      </c>
      <c r="D346" s="35">
        <v>0</v>
      </c>
      <c r="E346" s="35"/>
      <c r="F346" s="34" t="str">
        <f t="shared" si="73"/>
        <v>-</v>
      </c>
    </row>
    <row r="347" spans="1:6" ht="12.75" customHeight="1" x14ac:dyDescent="0.25">
      <c r="A347" s="30">
        <v>7263</v>
      </c>
      <c r="B347" s="31" t="s">
        <v>653</v>
      </c>
      <c r="C347" s="32" t="s">
        <v>868</v>
      </c>
      <c r="D347" s="35">
        <v>0</v>
      </c>
      <c r="E347" s="35"/>
      <c r="F347" s="34" t="str">
        <f t="shared" si="73"/>
        <v>-</v>
      </c>
    </row>
    <row r="348" spans="1:6" ht="12.75" customHeight="1" x14ac:dyDescent="0.25">
      <c r="A348" s="30">
        <v>7264</v>
      </c>
      <c r="B348" s="31" t="s">
        <v>655</v>
      </c>
      <c r="C348" s="32" t="s">
        <v>869</v>
      </c>
      <c r="D348" s="35">
        <v>0</v>
      </c>
      <c r="E348" s="35"/>
      <c r="F348" s="34" t="str">
        <f t="shared" si="73"/>
        <v>-</v>
      </c>
    </row>
    <row r="349" spans="1:6" ht="12.75" customHeight="1" x14ac:dyDescent="0.25">
      <c r="A349" s="30">
        <v>73</v>
      </c>
      <c r="B349" s="31" t="s">
        <v>870</v>
      </c>
      <c r="C349" s="32" t="s">
        <v>871</v>
      </c>
      <c r="D349" s="33">
        <f t="shared" ref="D349:E349" si="84">D350</f>
        <v>0</v>
      </c>
      <c r="E349" s="33">
        <f t="shared" si="84"/>
        <v>0</v>
      </c>
      <c r="F349" s="34" t="str">
        <f t="shared" si="73"/>
        <v>-</v>
      </c>
    </row>
    <row r="350" spans="1:6" ht="12.75" customHeight="1" x14ac:dyDescent="0.25">
      <c r="A350" s="30">
        <v>731</v>
      </c>
      <c r="B350" s="31" t="s">
        <v>872</v>
      </c>
      <c r="C350" s="32" t="s">
        <v>873</v>
      </c>
      <c r="D350" s="33">
        <f t="shared" ref="D350:E350" si="85">SUM(D351:D352)</f>
        <v>0</v>
      </c>
      <c r="E350" s="33">
        <f t="shared" si="85"/>
        <v>0</v>
      </c>
      <c r="F350" s="34" t="str">
        <f t="shared" si="73"/>
        <v>-</v>
      </c>
    </row>
    <row r="351" spans="1:6" ht="12.75" customHeight="1" x14ac:dyDescent="0.25">
      <c r="A351" s="30">
        <v>7311</v>
      </c>
      <c r="B351" s="31" t="s">
        <v>661</v>
      </c>
      <c r="C351" s="32" t="s">
        <v>874</v>
      </c>
      <c r="D351" s="35">
        <v>0</v>
      </c>
      <c r="E351" s="35"/>
      <c r="F351" s="34" t="str">
        <f t="shared" si="73"/>
        <v>-</v>
      </c>
    </row>
    <row r="352" spans="1:6" ht="12.75" customHeight="1" x14ac:dyDescent="0.25">
      <c r="A352" s="30">
        <v>7312</v>
      </c>
      <c r="B352" s="31" t="s">
        <v>663</v>
      </c>
      <c r="C352" s="32" t="s">
        <v>875</v>
      </c>
      <c r="D352" s="35">
        <v>0</v>
      </c>
      <c r="E352" s="35"/>
      <c r="F352" s="34" t="str">
        <f t="shared" si="73"/>
        <v>-</v>
      </c>
    </row>
    <row r="353" spans="1:6" ht="12.75" customHeight="1" x14ac:dyDescent="0.25">
      <c r="A353" s="30">
        <v>74</v>
      </c>
      <c r="B353" s="31" t="s">
        <v>876</v>
      </c>
      <c r="C353" s="32" t="s">
        <v>877</v>
      </c>
      <c r="D353" s="33">
        <f t="shared" ref="D353:E353" si="86">D354</f>
        <v>0</v>
      </c>
      <c r="E353" s="33">
        <f t="shared" si="86"/>
        <v>0</v>
      </c>
      <c r="F353" s="34" t="str">
        <f t="shared" si="73"/>
        <v>-</v>
      </c>
    </row>
    <row r="354" spans="1:6" ht="12.75" customHeight="1" x14ac:dyDescent="0.25">
      <c r="A354" s="30">
        <v>741</v>
      </c>
      <c r="B354" s="31" t="s">
        <v>878</v>
      </c>
      <c r="C354" s="32" t="s">
        <v>879</v>
      </c>
      <c r="D354" s="35">
        <v>0</v>
      </c>
      <c r="E354" s="35"/>
      <c r="F354" s="34" t="str">
        <f t="shared" si="73"/>
        <v>-</v>
      </c>
    </row>
    <row r="355" spans="1:6" ht="12.75" customHeight="1" x14ac:dyDescent="0.25">
      <c r="A355" s="30">
        <v>4</v>
      </c>
      <c r="B355" s="31" t="s">
        <v>577</v>
      </c>
      <c r="C355" s="32" t="s">
        <v>578</v>
      </c>
      <c r="D355" s="33">
        <f t="shared" ref="D355:E355" si="87">D356+D368+D401+D405+D407</f>
        <v>40979.160000000003</v>
      </c>
      <c r="E355" s="33">
        <f t="shared" si="87"/>
        <v>80607.59</v>
      </c>
      <c r="F355" s="34">
        <f t="shared" si="73"/>
        <v>196.70386118212281</v>
      </c>
    </row>
    <row r="356" spans="1:6" ht="12.75" customHeight="1" x14ac:dyDescent="0.25">
      <c r="A356" s="30">
        <v>41</v>
      </c>
      <c r="B356" s="31" t="s">
        <v>579</v>
      </c>
      <c r="C356" s="32" t="s">
        <v>580</v>
      </c>
      <c r="D356" s="33">
        <f t="shared" ref="D356:E356" si="88">D357+D361</f>
        <v>0</v>
      </c>
      <c r="E356" s="33">
        <f t="shared" si="88"/>
        <v>0</v>
      </c>
      <c r="F356" s="34" t="str">
        <f t="shared" si="73"/>
        <v>-</v>
      </c>
    </row>
    <row r="357" spans="1:6" ht="12.75" customHeight="1" x14ac:dyDescent="0.25">
      <c r="A357" s="30">
        <v>411</v>
      </c>
      <c r="B357" s="31" t="s">
        <v>581</v>
      </c>
      <c r="C357" s="32" t="s">
        <v>582</v>
      </c>
      <c r="D357" s="33">
        <f t="shared" ref="D357:E357" si="89">SUM(D358:D360)</f>
        <v>0</v>
      </c>
      <c r="E357" s="33">
        <f t="shared" si="89"/>
        <v>0</v>
      </c>
      <c r="F357" s="34" t="str">
        <f t="shared" si="73"/>
        <v>-</v>
      </c>
    </row>
    <row r="358" spans="1:6" ht="12.75" customHeight="1" x14ac:dyDescent="0.25">
      <c r="A358" s="30">
        <v>4111</v>
      </c>
      <c r="B358" s="31" t="s">
        <v>15</v>
      </c>
      <c r="C358" s="32" t="s">
        <v>583</v>
      </c>
      <c r="D358" s="35">
        <v>0</v>
      </c>
      <c r="E358" s="35"/>
      <c r="F358" s="34" t="str">
        <f t="shared" si="73"/>
        <v>-</v>
      </c>
    </row>
    <row r="359" spans="1:6" ht="12.75" customHeight="1" x14ac:dyDescent="0.25">
      <c r="A359" s="30">
        <v>4112</v>
      </c>
      <c r="B359" s="31" t="s">
        <v>321</v>
      </c>
      <c r="C359" s="32" t="s">
        <v>584</v>
      </c>
      <c r="D359" s="35">
        <v>0</v>
      </c>
      <c r="E359" s="35"/>
      <c r="F359" s="34" t="str">
        <f t="shared" si="73"/>
        <v>-</v>
      </c>
    </row>
    <row r="360" spans="1:6" ht="12.75" customHeight="1" x14ac:dyDescent="0.25">
      <c r="A360" s="30">
        <v>4113</v>
      </c>
      <c r="B360" s="31" t="s">
        <v>585</v>
      </c>
      <c r="C360" s="32" t="s">
        <v>586</v>
      </c>
      <c r="D360" s="35">
        <v>0</v>
      </c>
      <c r="E360" s="35"/>
      <c r="F360" s="34" t="str">
        <f t="shared" si="73"/>
        <v>-</v>
      </c>
    </row>
    <row r="361" spans="1:6" ht="12.75" customHeight="1" x14ac:dyDescent="0.25">
      <c r="A361" s="30">
        <v>412</v>
      </c>
      <c r="B361" s="31" t="s">
        <v>587</v>
      </c>
      <c r="C361" s="32" t="s">
        <v>588</v>
      </c>
      <c r="D361" s="33">
        <f t="shared" ref="D361:E361" si="90">SUM(D362:D367)</f>
        <v>0</v>
      </c>
      <c r="E361" s="33">
        <f t="shared" si="90"/>
        <v>0</v>
      </c>
      <c r="F361" s="34" t="str">
        <f t="shared" si="73"/>
        <v>-</v>
      </c>
    </row>
    <row r="362" spans="1:6" ht="12.75" customHeight="1" x14ac:dyDescent="0.25">
      <c r="A362" s="30">
        <v>4121</v>
      </c>
      <c r="B362" s="31" t="s">
        <v>327</v>
      </c>
      <c r="C362" s="32" t="s">
        <v>589</v>
      </c>
      <c r="D362" s="35">
        <v>0</v>
      </c>
      <c r="E362" s="35"/>
      <c r="F362" s="34" t="str">
        <f t="shared" si="73"/>
        <v>-</v>
      </c>
    </row>
    <row r="363" spans="1:6" ht="12.75" customHeight="1" x14ac:dyDescent="0.25">
      <c r="A363" s="30">
        <v>4122</v>
      </c>
      <c r="B363" s="31" t="s">
        <v>329</v>
      </c>
      <c r="C363" s="32" t="s">
        <v>590</v>
      </c>
      <c r="D363" s="35">
        <v>0</v>
      </c>
      <c r="E363" s="35"/>
      <c r="F363" s="34" t="str">
        <f t="shared" si="73"/>
        <v>-</v>
      </c>
    </row>
    <row r="364" spans="1:6" ht="12.75" customHeight="1" x14ac:dyDescent="0.25">
      <c r="A364" s="30">
        <v>4123</v>
      </c>
      <c r="B364" s="31" t="s">
        <v>331</v>
      </c>
      <c r="C364" s="32" t="s">
        <v>591</v>
      </c>
      <c r="D364" s="35">
        <v>0</v>
      </c>
      <c r="E364" s="35"/>
      <c r="F364" s="34" t="str">
        <f t="shared" si="73"/>
        <v>-</v>
      </c>
    </row>
    <row r="365" spans="1:6" ht="12.75" customHeight="1" x14ac:dyDescent="0.25">
      <c r="A365" s="30">
        <v>4124</v>
      </c>
      <c r="B365" s="31" t="s">
        <v>333</v>
      </c>
      <c r="C365" s="32" t="s">
        <v>592</v>
      </c>
      <c r="D365" s="35">
        <v>0</v>
      </c>
      <c r="E365" s="35"/>
      <c r="F365" s="34" t="str">
        <f t="shared" si="73"/>
        <v>-</v>
      </c>
    </row>
    <row r="366" spans="1:6" ht="12.75" customHeight="1" x14ac:dyDescent="0.25">
      <c r="A366" s="30">
        <v>4125</v>
      </c>
      <c r="B366" s="31" t="s">
        <v>335</v>
      </c>
      <c r="C366" s="32" t="s">
        <v>593</v>
      </c>
      <c r="D366" s="35">
        <v>0</v>
      </c>
      <c r="E366" s="35"/>
      <c r="F366" s="34" t="str">
        <f t="shared" si="73"/>
        <v>-</v>
      </c>
    </row>
    <row r="367" spans="1:6" ht="12.75" customHeight="1" x14ac:dyDescent="0.25">
      <c r="A367" s="30">
        <v>4126</v>
      </c>
      <c r="B367" s="31" t="s">
        <v>337</v>
      </c>
      <c r="C367" s="32" t="s">
        <v>594</v>
      </c>
      <c r="D367" s="35">
        <v>0</v>
      </c>
      <c r="E367" s="35"/>
      <c r="F367" s="34" t="str">
        <f t="shared" si="73"/>
        <v>-</v>
      </c>
    </row>
    <row r="368" spans="1:6" ht="12.75" customHeight="1" x14ac:dyDescent="0.25">
      <c r="A368" s="30">
        <v>42</v>
      </c>
      <c r="B368" s="36" t="s">
        <v>595</v>
      </c>
      <c r="C368" s="32" t="s">
        <v>596</v>
      </c>
      <c r="D368" s="33">
        <f t="shared" ref="D368:E368" si="91">D369+D374+D383+D388+D393+D396</f>
        <v>0</v>
      </c>
      <c r="E368" s="33">
        <f t="shared" si="91"/>
        <v>501.34</v>
      </c>
      <c r="F368" s="34" t="str">
        <f t="shared" si="73"/>
        <v>-</v>
      </c>
    </row>
    <row r="369" spans="1:6" ht="12.75" customHeight="1" x14ac:dyDescent="0.25">
      <c r="A369" s="30">
        <v>421</v>
      </c>
      <c r="B369" s="31" t="s">
        <v>597</v>
      </c>
      <c r="C369" s="32" t="s">
        <v>598</v>
      </c>
      <c r="D369" s="33">
        <f t="shared" ref="D369:E369" si="92">SUM(D370:D373)</f>
        <v>0</v>
      </c>
      <c r="E369" s="33">
        <f t="shared" si="92"/>
        <v>0</v>
      </c>
      <c r="F369" s="34" t="str">
        <f t="shared" si="73"/>
        <v>-</v>
      </c>
    </row>
    <row r="370" spans="1:6" ht="12.75" customHeight="1" x14ac:dyDescent="0.25">
      <c r="A370" s="30">
        <v>4211</v>
      </c>
      <c r="B370" s="31" t="s">
        <v>12</v>
      </c>
      <c r="C370" s="32" t="s">
        <v>599</v>
      </c>
      <c r="D370" s="35">
        <v>0</v>
      </c>
      <c r="E370" s="35"/>
      <c r="F370" s="34" t="str">
        <f t="shared" si="73"/>
        <v>-</v>
      </c>
    </row>
    <row r="371" spans="1:6" ht="12.75" customHeight="1" x14ac:dyDescent="0.25">
      <c r="A371" s="30">
        <v>4212</v>
      </c>
      <c r="B371" s="31" t="s">
        <v>344</v>
      </c>
      <c r="C371" s="32" t="s">
        <v>600</v>
      </c>
      <c r="D371" s="35">
        <v>0</v>
      </c>
      <c r="E371" s="35"/>
      <c r="F371" s="34" t="str">
        <f t="shared" si="73"/>
        <v>-</v>
      </c>
    </row>
    <row r="372" spans="1:6" ht="12.75" customHeight="1" x14ac:dyDescent="0.25">
      <c r="A372" s="30">
        <v>4213</v>
      </c>
      <c r="B372" s="31" t="s">
        <v>346</v>
      </c>
      <c r="C372" s="32" t="s">
        <v>601</v>
      </c>
      <c r="D372" s="35">
        <v>0</v>
      </c>
      <c r="E372" s="35"/>
      <c r="F372" s="34" t="str">
        <f t="shared" si="73"/>
        <v>-</v>
      </c>
    </row>
    <row r="373" spans="1:6" ht="12.75" customHeight="1" x14ac:dyDescent="0.25">
      <c r="A373" s="30">
        <v>4214</v>
      </c>
      <c r="B373" s="31" t="s">
        <v>348</v>
      </c>
      <c r="C373" s="32" t="s">
        <v>602</v>
      </c>
      <c r="D373" s="35">
        <v>0</v>
      </c>
      <c r="E373" s="35"/>
      <c r="F373" s="34" t="str">
        <f t="shared" si="73"/>
        <v>-</v>
      </c>
    </row>
    <row r="374" spans="1:6" ht="12.75" customHeight="1" x14ac:dyDescent="0.25">
      <c r="A374" s="30">
        <v>422</v>
      </c>
      <c r="B374" s="31" t="s">
        <v>603</v>
      </c>
      <c r="C374" s="32" t="s">
        <v>604</v>
      </c>
      <c r="D374" s="33">
        <f t="shared" ref="D374:E374" si="93">SUM(D375:D382)</f>
        <v>0</v>
      </c>
      <c r="E374" s="33">
        <f t="shared" si="93"/>
        <v>0</v>
      </c>
      <c r="F374" s="34" t="str">
        <f t="shared" si="73"/>
        <v>-</v>
      </c>
    </row>
    <row r="375" spans="1:6" ht="12.75" customHeight="1" x14ac:dyDescent="0.25">
      <c r="A375" s="30">
        <v>4221</v>
      </c>
      <c r="B375" s="31" t="s">
        <v>605</v>
      </c>
      <c r="C375" s="32" t="s">
        <v>606</v>
      </c>
      <c r="D375" s="35">
        <v>0</v>
      </c>
      <c r="E375" s="35"/>
      <c r="F375" s="34" t="str">
        <f t="shared" si="73"/>
        <v>-</v>
      </c>
    </row>
    <row r="376" spans="1:6" ht="12.75" customHeight="1" x14ac:dyDescent="0.25">
      <c r="A376" s="30">
        <v>4222</v>
      </c>
      <c r="B376" s="31" t="s">
        <v>607</v>
      </c>
      <c r="C376" s="32" t="s">
        <v>608</v>
      </c>
      <c r="D376" s="35">
        <v>0</v>
      </c>
      <c r="E376" s="35"/>
      <c r="F376" s="34" t="str">
        <f t="shared" si="73"/>
        <v>-</v>
      </c>
    </row>
    <row r="377" spans="1:6" ht="12.75" customHeight="1" x14ac:dyDescent="0.25">
      <c r="A377" s="30">
        <v>4223</v>
      </c>
      <c r="B377" s="31" t="s">
        <v>609</v>
      </c>
      <c r="C377" s="32" t="s">
        <v>610</v>
      </c>
      <c r="D377" s="35">
        <v>0</v>
      </c>
      <c r="E377" s="35"/>
      <c r="F377" s="34" t="str">
        <f t="shared" si="73"/>
        <v>-</v>
      </c>
    </row>
    <row r="378" spans="1:6" ht="12.75" customHeight="1" x14ac:dyDescent="0.25">
      <c r="A378" s="30">
        <v>4224</v>
      </c>
      <c r="B378" s="31" t="s">
        <v>611</v>
      </c>
      <c r="C378" s="32" t="s">
        <v>612</v>
      </c>
      <c r="D378" s="35">
        <v>0</v>
      </c>
      <c r="E378" s="35"/>
      <c r="F378" s="34" t="str">
        <f t="shared" si="73"/>
        <v>-</v>
      </c>
    </row>
    <row r="379" spans="1:6" ht="12.75" customHeight="1" x14ac:dyDescent="0.25">
      <c r="A379" s="30">
        <v>4225</v>
      </c>
      <c r="B379" s="31" t="s">
        <v>613</v>
      </c>
      <c r="C379" s="32" t="s">
        <v>614</v>
      </c>
      <c r="D379" s="35">
        <v>0</v>
      </c>
      <c r="E379" s="35"/>
      <c r="F379" s="34" t="str">
        <f t="shared" si="73"/>
        <v>-</v>
      </c>
    </row>
    <row r="380" spans="1:6" ht="12.75" customHeight="1" x14ac:dyDescent="0.25">
      <c r="A380" s="30">
        <v>4226</v>
      </c>
      <c r="B380" s="31" t="s">
        <v>615</v>
      </c>
      <c r="C380" s="32" t="s">
        <v>616</v>
      </c>
      <c r="D380" s="35">
        <v>0</v>
      </c>
      <c r="E380" s="35"/>
      <c r="F380" s="34" t="str">
        <f t="shared" si="73"/>
        <v>-</v>
      </c>
    </row>
    <row r="381" spans="1:6" ht="12.75" customHeight="1" x14ac:dyDescent="0.25">
      <c r="A381" s="30">
        <v>4227</v>
      </c>
      <c r="B381" s="36" t="s">
        <v>617</v>
      </c>
      <c r="C381" s="32" t="s">
        <v>618</v>
      </c>
      <c r="D381" s="35">
        <v>0</v>
      </c>
      <c r="E381" s="35"/>
      <c r="F381" s="34" t="str">
        <f t="shared" si="73"/>
        <v>-</v>
      </c>
    </row>
    <row r="382" spans="1:6" ht="12.75" customHeight="1" x14ac:dyDescent="0.25">
      <c r="A382" s="30" t="s">
        <v>619</v>
      </c>
      <c r="B382" s="36" t="s">
        <v>620</v>
      </c>
      <c r="C382" s="32" t="s">
        <v>619</v>
      </c>
      <c r="D382" s="35">
        <v>0</v>
      </c>
      <c r="E382" s="35"/>
      <c r="F382" s="34" t="str">
        <f t="shared" si="73"/>
        <v>-</v>
      </c>
    </row>
    <row r="383" spans="1:6" ht="12.75" customHeight="1" x14ac:dyDescent="0.25">
      <c r="A383" s="30">
        <v>423</v>
      </c>
      <c r="B383" s="31" t="s">
        <v>621</v>
      </c>
      <c r="C383" s="32" t="s">
        <v>622</v>
      </c>
      <c r="D383" s="33">
        <f t="shared" ref="D383:E383" si="94">SUM(D384:D387)</f>
        <v>0</v>
      </c>
      <c r="E383" s="33">
        <f t="shared" si="94"/>
        <v>0</v>
      </c>
      <c r="F383" s="34" t="str">
        <f t="shared" si="73"/>
        <v>-</v>
      </c>
    </row>
    <row r="384" spans="1:6" ht="12.75" customHeight="1" x14ac:dyDescent="0.25">
      <c r="A384" s="30">
        <v>4231</v>
      </c>
      <c r="B384" s="31" t="s">
        <v>623</v>
      </c>
      <c r="C384" s="32" t="s">
        <v>624</v>
      </c>
      <c r="D384" s="35">
        <v>0</v>
      </c>
      <c r="E384" s="35"/>
      <c r="F384" s="34" t="str">
        <f t="shared" si="73"/>
        <v>-</v>
      </c>
    </row>
    <row r="385" spans="1:6" ht="12.75" customHeight="1" x14ac:dyDescent="0.25">
      <c r="A385" s="30">
        <v>4232</v>
      </c>
      <c r="B385" s="31" t="s">
        <v>625</v>
      </c>
      <c r="C385" s="32" t="s">
        <v>626</v>
      </c>
      <c r="D385" s="35">
        <v>0</v>
      </c>
      <c r="E385" s="35"/>
      <c r="F385" s="34" t="str">
        <f t="shared" si="73"/>
        <v>-</v>
      </c>
    </row>
    <row r="386" spans="1:6" ht="12.75" customHeight="1" x14ac:dyDescent="0.25">
      <c r="A386" s="30">
        <v>4233</v>
      </c>
      <c r="B386" s="31" t="s">
        <v>627</v>
      </c>
      <c r="C386" s="32" t="s">
        <v>628</v>
      </c>
      <c r="D386" s="35">
        <v>0</v>
      </c>
      <c r="E386" s="35"/>
      <c r="F386" s="34" t="str">
        <f t="shared" si="73"/>
        <v>-</v>
      </c>
    </row>
    <row r="387" spans="1:6" ht="12.75" customHeight="1" x14ac:dyDescent="0.25">
      <c r="A387" s="30">
        <v>4234</v>
      </c>
      <c r="B387" s="36" t="s">
        <v>629</v>
      </c>
      <c r="C387" s="32" t="s">
        <v>630</v>
      </c>
      <c r="D387" s="35">
        <v>0</v>
      </c>
      <c r="E387" s="35"/>
      <c r="F387" s="34" t="str">
        <f t="shared" si="73"/>
        <v>-</v>
      </c>
    </row>
    <row r="388" spans="1:6" ht="12.75" customHeight="1" x14ac:dyDescent="0.25">
      <c r="A388" s="30">
        <v>424</v>
      </c>
      <c r="B388" s="31" t="s">
        <v>631</v>
      </c>
      <c r="C388" s="32" t="s">
        <v>632</v>
      </c>
      <c r="D388" s="33">
        <f t="shared" ref="D388:E388" si="95">SUM(D389:D392)</f>
        <v>0</v>
      </c>
      <c r="E388" s="33">
        <f t="shared" si="95"/>
        <v>501.34</v>
      </c>
      <c r="F388" s="34" t="str">
        <f t="shared" si="73"/>
        <v>-</v>
      </c>
    </row>
    <row r="389" spans="1:6" ht="12.75" customHeight="1" x14ac:dyDescent="0.25">
      <c r="A389" s="30">
        <v>4241</v>
      </c>
      <c r="B389" s="31" t="s">
        <v>633</v>
      </c>
      <c r="C389" s="32" t="s">
        <v>634</v>
      </c>
      <c r="D389" s="35">
        <v>0</v>
      </c>
      <c r="E389" s="35">
        <v>501.34</v>
      </c>
      <c r="F389" s="34" t="str">
        <f t="shared" si="73"/>
        <v>-</v>
      </c>
    </row>
    <row r="390" spans="1:6" ht="12.75" customHeight="1" x14ac:dyDescent="0.25">
      <c r="A390" s="30">
        <v>4242</v>
      </c>
      <c r="B390" s="31" t="s">
        <v>635</v>
      </c>
      <c r="C390" s="32" t="s">
        <v>636</v>
      </c>
      <c r="D390" s="35">
        <v>0</v>
      </c>
      <c r="E390" s="35"/>
      <c r="F390" s="34" t="str">
        <f t="shared" si="73"/>
        <v>-</v>
      </c>
    </row>
    <row r="391" spans="1:6" ht="12.75" customHeight="1" x14ac:dyDescent="0.25">
      <c r="A391" s="30">
        <v>4243</v>
      </c>
      <c r="B391" s="31" t="s">
        <v>637</v>
      </c>
      <c r="C391" s="32" t="s">
        <v>638</v>
      </c>
      <c r="D391" s="35">
        <v>0</v>
      </c>
      <c r="E391" s="35"/>
      <c r="F391" s="34" t="str">
        <f t="shared" si="73"/>
        <v>-</v>
      </c>
    </row>
    <row r="392" spans="1:6" ht="12.75" customHeight="1" x14ac:dyDescent="0.25">
      <c r="A392" s="30">
        <v>4244</v>
      </c>
      <c r="B392" s="31" t="s">
        <v>639</v>
      </c>
      <c r="C392" s="32" t="s">
        <v>640</v>
      </c>
      <c r="D392" s="35">
        <v>0</v>
      </c>
      <c r="E392" s="35"/>
      <c r="F392" s="34" t="str">
        <f t="shared" si="73"/>
        <v>-</v>
      </c>
    </row>
    <row r="393" spans="1:6" ht="12.75" customHeight="1" x14ac:dyDescent="0.25">
      <c r="A393" s="30">
        <v>425</v>
      </c>
      <c r="B393" s="31" t="s">
        <v>641</v>
      </c>
      <c r="C393" s="32" t="s">
        <v>642</v>
      </c>
      <c r="D393" s="33">
        <f t="shared" ref="D393:E393" si="96">SUM(D394:D395)</f>
        <v>0</v>
      </c>
      <c r="E393" s="33">
        <f t="shared" si="96"/>
        <v>0</v>
      </c>
      <c r="F393" s="34" t="str">
        <f t="shared" si="73"/>
        <v>-</v>
      </c>
    </row>
    <row r="394" spans="1:6" ht="12.75" customHeight="1" x14ac:dyDescent="0.25">
      <c r="A394" s="30">
        <v>4251</v>
      </c>
      <c r="B394" s="31" t="s">
        <v>643</v>
      </c>
      <c r="C394" s="32" t="s">
        <v>644</v>
      </c>
      <c r="D394" s="35">
        <v>0</v>
      </c>
      <c r="E394" s="35"/>
      <c r="F394" s="34" t="str">
        <f t="shared" si="73"/>
        <v>-</v>
      </c>
    </row>
    <row r="395" spans="1:6" ht="12.75" customHeight="1" x14ac:dyDescent="0.25">
      <c r="A395" s="30">
        <v>4252</v>
      </c>
      <c r="B395" s="31" t="s">
        <v>645</v>
      </c>
      <c r="C395" s="32" t="s">
        <v>646</v>
      </c>
      <c r="D395" s="35">
        <v>0</v>
      </c>
      <c r="E395" s="35"/>
      <c r="F395" s="34" t="str">
        <f t="shared" si="73"/>
        <v>-</v>
      </c>
    </row>
    <row r="396" spans="1:6" ht="12.75" customHeight="1" x14ac:dyDescent="0.25">
      <c r="A396" s="30">
        <v>426</v>
      </c>
      <c r="B396" s="31" t="s">
        <v>647</v>
      </c>
      <c r="C396" s="32" t="s">
        <v>648</v>
      </c>
      <c r="D396" s="33">
        <f t="shared" ref="D396:E396" si="97">SUM(D397:D400)</f>
        <v>0</v>
      </c>
      <c r="E396" s="33">
        <f t="shared" si="97"/>
        <v>0</v>
      </c>
      <c r="F396" s="34" t="str">
        <f t="shared" si="73"/>
        <v>-</v>
      </c>
    </row>
    <row r="397" spans="1:6" ht="12.75" customHeight="1" x14ac:dyDescent="0.25">
      <c r="A397" s="30">
        <v>4261</v>
      </c>
      <c r="B397" s="31" t="s">
        <v>649</v>
      </c>
      <c r="C397" s="32" t="s">
        <v>650</v>
      </c>
      <c r="D397" s="35">
        <v>0</v>
      </c>
      <c r="E397" s="35"/>
      <c r="F397" s="34" t="str">
        <f t="shared" si="73"/>
        <v>-</v>
      </c>
    </row>
    <row r="398" spans="1:6" ht="12.75" customHeight="1" x14ac:dyDescent="0.25">
      <c r="A398" s="30">
        <v>4262</v>
      </c>
      <c r="B398" s="31" t="s">
        <v>651</v>
      </c>
      <c r="C398" s="32" t="s">
        <v>652</v>
      </c>
      <c r="D398" s="35">
        <v>0</v>
      </c>
      <c r="E398" s="35"/>
      <c r="F398" s="34" t="str">
        <f t="shared" si="73"/>
        <v>-</v>
      </c>
    </row>
    <row r="399" spans="1:6" ht="12.75" customHeight="1" x14ac:dyDescent="0.25">
      <c r="A399" s="30">
        <v>4263</v>
      </c>
      <c r="B399" s="31" t="s">
        <v>653</v>
      </c>
      <c r="C399" s="32" t="s">
        <v>654</v>
      </c>
      <c r="D399" s="35">
        <v>0</v>
      </c>
      <c r="E399" s="35"/>
      <c r="F399" s="34" t="str">
        <f t="shared" si="73"/>
        <v>-</v>
      </c>
    </row>
    <row r="400" spans="1:6" ht="12.75" customHeight="1" x14ac:dyDescent="0.25">
      <c r="A400" s="30">
        <v>4264</v>
      </c>
      <c r="B400" s="31" t="s">
        <v>655</v>
      </c>
      <c r="C400" s="32" t="s">
        <v>656</v>
      </c>
      <c r="D400" s="35">
        <v>0</v>
      </c>
      <c r="E400" s="35"/>
      <c r="F400" s="34" t="str">
        <f t="shared" si="73"/>
        <v>-</v>
      </c>
    </row>
    <row r="401" spans="1:6" ht="12.75" customHeight="1" x14ac:dyDescent="0.25">
      <c r="A401" s="30">
        <v>43</v>
      </c>
      <c r="B401" s="31" t="s">
        <v>657</v>
      </c>
      <c r="C401" s="32" t="s">
        <v>658</v>
      </c>
      <c r="D401" s="33">
        <f t="shared" ref="D401:E401" si="98">D402</f>
        <v>0</v>
      </c>
      <c r="E401" s="33">
        <f t="shared" si="98"/>
        <v>0</v>
      </c>
      <c r="F401" s="34" t="str">
        <f t="shared" si="73"/>
        <v>-</v>
      </c>
    </row>
    <row r="402" spans="1:6" ht="12.75" customHeight="1" x14ac:dyDescent="0.25">
      <c r="A402" s="30">
        <v>431</v>
      </c>
      <c r="B402" s="31" t="s">
        <v>659</v>
      </c>
      <c r="C402" s="32" t="s">
        <v>660</v>
      </c>
      <c r="D402" s="33">
        <f t="shared" ref="D402:E402" si="99">SUM(D403:D404)</f>
        <v>0</v>
      </c>
      <c r="E402" s="33">
        <f t="shared" si="99"/>
        <v>0</v>
      </c>
      <c r="F402" s="34" t="str">
        <f t="shared" si="73"/>
        <v>-</v>
      </c>
    </row>
    <row r="403" spans="1:6" ht="12.75" customHeight="1" x14ac:dyDescent="0.25">
      <c r="A403" s="30">
        <v>4311</v>
      </c>
      <c r="B403" s="31" t="s">
        <v>661</v>
      </c>
      <c r="C403" s="32" t="s">
        <v>662</v>
      </c>
      <c r="D403" s="35">
        <v>0</v>
      </c>
      <c r="E403" s="35"/>
      <c r="F403" s="34" t="str">
        <f t="shared" si="73"/>
        <v>-</v>
      </c>
    </row>
    <row r="404" spans="1:6" ht="12.75" customHeight="1" x14ac:dyDescent="0.25">
      <c r="A404" s="30">
        <v>4312</v>
      </c>
      <c r="B404" s="31" t="s">
        <v>663</v>
      </c>
      <c r="C404" s="32" t="s">
        <v>664</v>
      </c>
      <c r="D404" s="35">
        <v>0</v>
      </c>
      <c r="E404" s="35"/>
      <c r="F404" s="34" t="str">
        <f t="shared" si="73"/>
        <v>-</v>
      </c>
    </row>
    <row r="405" spans="1:6" ht="12.75" customHeight="1" x14ac:dyDescent="0.25">
      <c r="A405" s="30">
        <v>44</v>
      </c>
      <c r="B405" s="31" t="s">
        <v>665</v>
      </c>
      <c r="C405" s="32" t="s">
        <v>666</v>
      </c>
      <c r="D405" s="33">
        <f t="shared" ref="D405:E405" si="100">D406</f>
        <v>0</v>
      </c>
      <c r="E405" s="33">
        <f t="shared" si="100"/>
        <v>0</v>
      </c>
      <c r="F405" s="34" t="str">
        <f t="shared" si="73"/>
        <v>-</v>
      </c>
    </row>
    <row r="406" spans="1:6" ht="12.75" customHeight="1" x14ac:dyDescent="0.25">
      <c r="A406" s="30">
        <v>441</v>
      </c>
      <c r="B406" s="31" t="s">
        <v>667</v>
      </c>
      <c r="C406" s="32" t="s">
        <v>668</v>
      </c>
      <c r="D406" s="35">
        <v>0</v>
      </c>
      <c r="E406" s="35"/>
      <c r="F406" s="34" t="str">
        <f t="shared" si="73"/>
        <v>-</v>
      </c>
    </row>
    <row r="407" spans="1:6" ht="12.75" customHeight="1" x14ac:dyDescent="0.25">
      <c r="A407" s="30">
        <v>45</v>
      </c>
      <c r="B407" s="31" t="s">
        <v>669</v>
      </c>
      <c r="C407" s="32" t="s">
        <v>670</v>
      </c>
      <c r="D407" s="33">
        <f t="shared" ref="D407:E407" si="101">SUM(D408:D411)</f>
        <v>40979.160000000003</v>
      </c>
      <c r="E407" s="33">
        <f t="shared" si="101"/>
        <v>80106.25</v>
      </c>
      <c r="F407" s="34">
        <f t="shared" si="73"/>
        <v>195.48045884786313</v>
      </c>
    </row>
    <row r="408" spans="1:6" ht="12.75" customHeight="1" x14ac:dyDescent="0.25">
      <c r="A408" s="30">
        <v>451</v>
      </c>
      <c r="B408" s="31" t="s">
        <v>671</v>
      </c>
      <c r="C408" s="32" t="s">
        <v>672</v>
      </c>
      <c r="D408" s="35">
        <v>40979.160000000003</v>
      </c>
      <c r="E408" s="35">
        <v>80106.25</v>
      </c>
      <c r="F408" s="34">
        <f t="shared" si="73"/>
        <v>195.48045884786313</v>
      </c>
    </row>
    <row r="409" spans="1:6" ht="12.75" customHeight="1" x14ac:dyDescent="0.25">
      <c r="A409" s="30">
        <v>452</v>
      </c>
      <c r="B409" s="31" t="s">
        <v>673</v>
      </c>
      <c r="C409" s="32" t="s">
        <v>674</v>
      </c>
      <c r="D409" s="35">
        <v>0</v>
      </c>
      <c r="E409" s="35"/>
      <c r="F409" s="34" t="str">
        <f t="shared" si="73"/>
        <v>-</v>
      </c>
    </row>
    <row r="410" spans="1:6" ht="12.75" customHeight="1" x14ac:dyDescent="0.25">
      <c r="A410" s="30">
        <v>453</v>
      </c>
      <c r="B410" s="31" t="s">
        <v>675</v>
      </c>
      <c r="C410" s="32" t="s">
        <v>676</v>
      </c>
      <c r="D410" s="35">
        <v>0</v>
      </c>
      <c r="E410" s="35"/>
      <c r="F410" s="34" t="str">
        <f t="shared" si="73"/>
        <v>-</v>
      </c>
    </row>
    <row r="411" spans="1:6" ht="12.75" customHeight="1" x14ac:dyDescent="0.25">
      <c r="A411" s="30">
        <v>454</v>
      </c>
      <c r="B411" s="31" t="s">
        <v>677</v>
      </c>
      <c r="C411" s="32" t="s">
        <v>678</v>
      </c>
      <c r="D411" s="35">
        <v>0</v>
      </c>
      <c r="E411" s="35"/>
      <c r="F411" s="34" t="str">
        <f t="shared" si="73"/>
        <v>-</v>
      </c>
    </row>
    <row r="412" spans="1:6" ht="12.75" customHeight="1" x14ac:dyDescent="0.25">
      <c r="A412" s="30" t="s">
        <v>810</v>
      </c>
      <c r="B412" s="31" t="s">
        <v>880</v>
      </c>
      <c r="C412" s="32" t="s">
        <v>881</v>
      </c>
      <c r="D412" s="33">
        <f t="shared" ref="D412:E412" si="102">IF(D303&gt;=D355,D303-D355,0)</f>
        <v>0</v>
      </c>
      <c r="E412" s="33">
        <f t="shared" si="102"/>
        <v>0</v>
      </c>
      <c r="F412" s="34" t="str">
        <f t="shared" si="73"/>
        <v>-</v>
      </c>
    </row>
    <row r="413" spans="1:6" ht="12.75" customHeight="1" x14ac:dyDescent="0.25">
      <c r="A413" s="30" t="s">
        <v>810</v>
      </c>
      <c r="B413" s="31" t="s">
        <v>882</v>
      </c>
      <c r="C413" s="32" t="s">
        <v>883</v>
      </c>
      <c r="D413" s="33">
        <f t="shared" ref="D413:E413" si="103">IF(D355&gt;=D303,D355-D303,0)</f>
        <v>39069.22</v>
      </c>
      <c r="E413" s="33">
        <f t="shared" si="103"/>
        <v>76687.59</v>
      </c>
      <c r="F413" s="34">
        <f t="shared" si="73"/>
        <v>196.28646284722345</v>
      </c>
    </row>
    <row r="414" spans="1:6" ht="12.75" customHeight="1" x14ac:dyDescent="0.25">
      <c r="A414" s="30">
        <v>92212</v>
      </c>
      <c r="B414" s="31" t="s">
        <v>884</v>
      </c>
      <c r="C414" s="32" t="s">
        <v>885</v>
      </c>
      <c r="D414" s="35">
        <v>0</v>
      </c>
      <c r="E414" s="35">
        <v>0</v>
      </c>
      <c r="F414" s="34" t="str">
        <f t="shared" si="73"/>
        <v>-</v>
      </c>
    </row>
    <row r="415" spans="1:6" ht="12.75" customHeight="1" x14ac:dyDescent="0.25">
      <c r="A415" s="30">
        <v>92222</v>
      </c>
      <c r="B415" s="31" t="s">
        <v>886</v>
      </c>
      <c r="C415" s="32" t="s">
        <v>887</v>
      </c>
      <c r="D415" s="35">
        <v>0</v>
      </c>
      <c r="E415" s="35">
        <v>0</v>
      </c>
      <c r="F415" s="34" t="str">
        <f t="shared" si="73"/>
        <v>-</v>
      </c>
    </row>
    <row r="416" spans="1:6" ht="12.75" customHeight="1" x14ac:dyDescent="0.25">
      <c r="A416" s="30">
        <v>97</v>
      </c>
      <c r="B416" s="31" t="s">
        <v>888</v>
      </c>
      <c r="C416" s="32" t="s">
        <v>889</v>
      </c>
      <c r="D416" s="35">
        <v>0</v>
      </c>
      <c r="E416" s="35"/>
      <c r="F416" s="34" t="str">
        <f t="shared" si="73"/>
        <v>-</v>
      </c>
    </row>
    <row r="417" spans="1:6" ht="12.75" customHeight="1" x14ac:dyDescent="0.25">
      <c r="A417" s="30" t="s">
        <v>810</v>
      </c>
      <c r="B417" s="31" t="s">
        <v>890</v>
      </c>
      <c r="C417" s="32" t="s">
        <v>891</v>
      </c>
      <c r="D417" s="33">
        <f>D11+D303</f>
        <v>389666.31</v>
      </c>
      <c r="E417" s="33">
        <f>E11+E303</f>
        <v>511410.60000000003</v>
      </c>
      <c r="F417" s="34">
        <f t="shared" si="73"/>
        <v>131.24321679233702</v>
      </c>
    </row>
    <row r="418" spans="1:6" ht="12.75" customHeight="1" x14ac:dyDescent="0.25">
      <c r="A418" s="30" t="s">
        <v>810</v>
      </c>
      <c r="B418" s="31" t="s">
        <v>892</v>
      </c>
      <c r="C418" s="32" t="s">
        <v>893</v>
      </c>
      <c r="D418" s="33">
        <f t="shared" ref="D418:E418" si="104">D294+D355</f>
        <v>386862.10000000009</v>
      </c>
      <c r="E418" s="33">
        <f t="shared" si="104"/>
        <v>504221.56000000006</v>
      </c>
      <c r="F418" s="34">
        <f t="shared" si="73"/>
        <v>130.33625159973022</v>
      </c>
    </row>
    <row r="419" spans="1:6" ht="12.75" customHeight="1" x14ac:dyDescent="0.25">
      <c r="A419" s="30" t="s">
        <v>810</v>
      </c>
      <c r="B419" s="31" t="s">
        <v>894</v>
      </c>
      <c r="C419" s="32" t="s">
        <v>895</v>
      </c>
      <c r="D419" s="33">
        <f t="shared" ref="D419:E419" si="105">IF(D417&gt;=D418,D417-D418,0)</f>
        <v>2804.2099999999045</v>
      </c>
      <c r="E419" s="33">
        <f t="shared" si="105"/>
        <v>7189.039999999979</v>
      </c>
      <c r="F419" s="34">
        <f t="shared" si="73"/>
        <v>256.36596403265889</v>
      </c>
    </row>
    <row r="420" spans="1:6" ht="12.75" customHeight="1" x14ac:dyDescent="0.25">
      <c r="A420" s="30" t="s">
        <v>810</v>
      </c>
      <c r="B420" s="31" t="s">
        <v>896</v>
      </c>
      <c r="C420" s="32" t="s">
        <v>897</v>
      </c>
      <c r="D420" s="33">
        <f t="shared" ref="D420:E420" si="106">IF(D418&gt;=D417,D418-D417,0)</f>
        <v>0</v>
      </c>
      <c r="E420" s="33">
        <f t="shared" si="106"/>
        <v>0</v>
      </c>
      <c r="F420" s="34" t="str">
        <f t="shared" si="73"/>
        <v>-</v>
      </c>
    </row>
    <row r="421" spans="1:6" ht="12.75" customHeight="1" x14ac:dyDescent="0.25">
      <c r="A421" s="103" t="s">
        <v>898</v>
      </c>
      <c r="B421" s="36" t="s">
        <v>899</v>
      </c>
      <c r="C421" s="104" t="s">
        <v>900</v>
      </c>
      <c r="D421" s="33">
        <f t="shared" ref="D421:E421" si="107">IF(D297-D298+D414-D415&gt;=0,D297-D298+D414-D415,0)</f>
        <v>3831.6</v>
      </c>
      <c r="E421" s="33">
        <f t="shared" si="107"/>
        <v>4320.43</v>
      </c>
      <c r="F421" s="34">
        <f t="shared" si="73"/>
        <v>112.75785572606745</v>
      </c>
    </row>
    <row r="422" spans="1:6" ht="12.75" customHeight="1" x14ac:dyDescent="0.25">
      <c r="A422" s="103" t="s">
        <v>898</v>
      </c>
      <c r="B422" s="31" t="s">
        <v>901</v>
      </c>
      <c r="C422" s="104" t="s">
        <v>902</v>
      </c>
      <c r="D422" s="33">
        <f t="shared" ref="D422:E422" si="108">IF(D298-D297+D415-D414&gt;=0,D298-D297+D415-D414,0)</f>
        <v>0</v>
      </c>
      <c r="E422" s="33">
        <f t="shared" si="108"/>
        <v>0</v>
      </c>
      <c r="F422" s="34" t="str">
        <f t="shared" si="73"/>
        <v>-</v>
      </c>
    </row>
    <row r="423" spans="1:6" ht="12.75" customHeight="1" x14ac:dyDescent="0.25">
      <c r="A423" s="97" t="s">
        <v>903</v>
      </c>
      <c r="B423" s="98" t="s">
        <v>904</v>
      </c>
      <c r="C423" s="99" t="s">
        <v>905</v>
      </c>
      <c r="D423" s="105">
        <f t="shared" ref="D423:E423" si="109">D299+D416</f>
        <v>0</v>
      </c>
      <c r="E423" s="105">
        <f t="shared" si="109"/>
        <v>0</v>
      </c>
      <c r="F423" s="101" t="str">
        <f t="shared" si="73"/>
        <v>-</v>
      </c>
    </row>
  </sheetData>
  <protectedRanges>
    <protectedRange algorithmName="SHA-512" hashValue="R8frfBQ/MhInQYm+jLEgMwgPwCkrGPIUaxyIFLRSCn/+fIsUU6bmJDax/r7gTh2PEAEvgODYwg0rRRjqSM/oww==" saltValue="tbZzHO5lCNHCDH5y3XGZag==" spinCount="100000" sqref="A10:F423" name="Range1"/>
  </protectedRanges>
  <mergeCells count="4">
    <mergeCell ref="A6:H6"/>
    <mergeCell ref="A7:H7"/>
    <mergeCell ref="A10:B10"/>
    <mergeCell ref="A302:B302"/>
  </mergeCells>
  <conditionalFormatting sqref="D11:E12 D14:E21 D23:E423">
    <cfRule type="cellIs" dxfId="0" priority="1" operator="lessThan">
      <formula>-0.001</formula>
    </cfRule>
  </conditionalFormatting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opLeftCell="A16" zoomScale="130" zoomScaleNormal="130" workbookViewId="0">
      <selection activeCell="F38" sqref="F38"/>
    </sheetView>
  </sheetViews>
  <sheetFormatPr defaultRowHeight="15" x14ac:dyDescent="0.25"/>
  <cols>
    <col min="2" max="2" width="37.7109375" customWidth="1"/>
    <col min="3" max="3" width="25.28515625" customWidth="1"/>
    <col min="4" max="5" width="18.42578125" customWidth="1"/>
    <col min="6" max="7" width="18.28515625" customWidth="1"/>
    <col min="8" max="8" width="18.42578125" customWidth="1"/>
  </cols>
  <sheetData>
    <row r="1" spans="1:9" x14ac:dyDescent="0.25">
      <c r="A1" t="s">
        <v>308</v>
      </c>
      <c r="B1" s="28"/>
    </row>
    <row r="2" spans="1:9" x14ac:dyDescent="0.25">
      <c r="A2" t="s">
        <v>309</v>
      </c>
      <c r="B2" s="28"/>
    </row>
    <row r="3" spans="1:9" x14ac:dyDescent="0.25">
      <c r="A3" t="s">
        <v>310</v>
      </c>
      <c r="B3" s="28"/>
    </row>
    <row r="4" spans="1:9" x14ac:dyDescent="0.25">
      <c r="A4" t="s">
        <v>311</v>
      </c>
      <c r="B4" s="28"/>
    </row>
    <row r="7" spans="1:9" x14ac:dyDescent="0.25">
      <c r="B7" s="9"/>
      <c r="C7" s="9"/>
    </row>
    <row r="8" spans="1:9" ht="15.75" customHeight="1" x14ac:dyDescent="0.25">
      <c r="A8" s="74" t="s">
        <v>679</v>
      </c>
      <c r="B8" s="74"/>
      <c r="C8" s="74"/>
      <c r="D8" s="40" t="s">
        <v>909</v>
      </c>
      <c r="E8" s="40" t="s">
        <v>910</v>
      </c>
      <c r="F8" s="40" t="s">
        <v>680</v>
      </c>
      <c r="G8" s="40" t="s">
        <v>681</v>
      </c>
      <c r="I8" s="20"/>
    </row>
    <row r="9" spans="1:9" x14ac:dyDescent="0.25">
      <c r="A9" s="74" t="s">
        <v>682</v>
      </c>
      <c r="B9" s="74"/>
      <c r="C9" s="74"/>
      <c r="D9" s="40" t="s">
        <v>684</v>
      </c>
      <c r="E9" s="40" t="s">
        <v>351</v>
      </c>
      <c r="F9" s="40" t="s">
        <v>578</v>
      </c>
      <c r="G9" s="40" t="s">
        <v>685</v>
      </c>
      <c r="I9" s="20"/>
    </row>
    <row r="10" spans="1:9" x14ac:dyDescent="0.25">
      <c r="A10" s="20"/>
      <c r="B10" s="20"/>
      <c r="C10" s="20"/>
    </row>
    <row r="11" spans="1:9" x14ac:dyDescent="0.25">
      <c r="A11" s="41" t="s">
        <v>700</v>
      </c>
      <c r="B11" s="41" t="s">
        <v>693</v>
      </c>
      <c r="C11" s="42" t="s">
        <v>694</v>
      </c>
      <c r="D11" s="43">
        <v>2017</v>
      </c>
      <c r="E11" s="44">
        <v>945.03</v>
      </c>
      <c r="F11" s="43">
        <f>E11/D11*100</f>
        <v>46.853247397124441</v>
      </c>
    </row>
    <row r="12" spans="1:9" ht="24" x14ac:dyDescent="0.25">
      <c r="A12" s="41" t="s">
        <v>700</v>
      </c>
      <c r="B12" s="41" t="s">
        <v>695</v>
      </c>
      <c r="C12" s="42" t="s">
        <v>696</v>
      </c>
      <c r="D12" s="43">
        <v>25085</v>
      </c>
      <c r="E12" s="44">
        <v>5098.2</v>
      </c>
      <c r="F12" s="43">
        <f>E12/D12*100</f>
        <v>20.323699421965316</v>
      </c>
    </row>
    <row r="13" spans="1:9" x14ac:dyDescent="0.25">
      <c r="A13" s="41" t="s">
        <v>700</v>
      </c>
      <c r="B13" s="41" t="s">
        <v>686</v>
      </c>
      <c r="C13" s="42" t="s">
        <v>697</v>
      </c>
      <c r="D13" s="43">
        <v>469623</v>
      </c>
      <c r="E13" s="44">
        <v>391601.52</v>
      </c>
      <c r="F13" s="43">
        <f>E13/D13*100</f>
        <v>83.386358845286551</v>
      </c>
    </row>
    <row r="14" spans="1:9" ht="36" x14ac:dyDescent="0.25">
      <c r="A14" s="41" t="s">
        <v>700</v>
      </c>
      <c r="B14" s="41" t="s">
        <v>687</v>
      </c>
      <c r="C14" s="42" t="s">
        <v>698</v>
      </c>
      <c r="D14" s="43">
        <v>3424</v>
      </c>
      <c r="E14" s="44">
        <v>3920</v>
      </c>
      <c r="F14" s="43">
        <f>E14/D14*100</f>
        <v>114.48598130841121</v>
      </c>
    </row>
    <row r="15" spans="1:9" x14ac:dyDescent="0.25">
      <c r="A15" s="42"/>
      <c r="B15" s="42" t="s">
        <v>688</v>
      </c>
      <c r="C15" s="42"/>
      <c r="D15" s="44">
        <v>52103</v>
      </c>
      <c r="E15" s="44">
        <v>24594.92</v>
      </c>
      <c r="F15" s="43">
        <f>E15/D15*100</f>
        <v>47.204422010248926</v>
      </c>
    </row>
    <row r="16" spans="1:9" x14ac:dyDescent="0.25">
      <c r="A16" s="42"/>
      <c r="B16" s="42" t="s">
        <v>689</v>
      </c>
      <c r="C16" s="42"/>
      <c r="D16" s="44">
        <f>SUM(D29:D33)+D25+D26</f>
        <v>89364</v>
      </c>
      <c r="E16" s="44">
        <f>SUM(E29:E33)+E25+E26</f>
        <v>84176.5</v>
      </c>
      <c r="F16" s="43">
        <f>E16/D16*100</f>
        <v>94.195089745311307</v>
      </c>
    </row>
    <row r="17" spans="1:6" x14ac:dyDescent="0.25">
      <c r="A17" s="42"/>
      <c r="B17" s="42"/>
      <c r="C17" s="42"/>
      <c r="D17" s="42"/>
      <c r="E17" s="42"/>
      <c r="F17" s="42"/>
    </row>
    <row r="22" spans="1:6" s="106" customFormat="1" ht="15.75" customHeight="1" x14ac:dyDescent="0.25"/>
    <row r="23" spans="1:6" ht="15.75" customHeight="1" x14ac:dyDescent="0.25">
      <c r="A23" s="73" t="s">
        <v>701</v>
      </c>
      <c r="B23" s="73"/>
      <c r="C23" s="73"/>
      <c r="D23" s="46">
        <f>SUM(D24:D37)</f>
        <v>641616</v>
      </c>
      <c r="E23" s="46">
        <v>504221.56</v>
      </c>
      <c r="F23" s="45"/>
    </row>
    <row r="24" spans="1:6" ht="24" x14ac:dyDescent="0.25">
      <c r="A24" s="41" t="s">
        <v>700</v>
      </c>
      <c r="B24" s="41" t="s">
        <v>690</v>
      </c>
      <c r="C24" s="42" t="s">
        <v>699</v>
      </c>
      <c r="D24" s="43">
        <v>0</v>
      </c>
      <c r="E24" s="44">
        <v>1230.44</v>
      </c>
      <c r="F24" s="43" t="e">
        <f>E24/D24*100</f>
        <v>#DIV/0!</v>
      </c>
    </row>
    <row r="25" spans="1:6" x14ac:dyDescent="0.25">
      <c r="A25" s="41" t="s">
        <v>700</v>
      </c>
      <c r="B25" s="41" t="s">
        <v>689</v>
      </c>
      <c r="C25" s="42" t="s">
        <v>691</v>
      </c>
      <c r="D25" s="43">
        <v>88000</v>
      </c>
      <c r="E25" s="44">
        <v>64606.25</v>
      </c>
      <c r="F25" s="43">
        <f>E25/D25*100</f>
        <v>73.416193181818173</v>
      </c>
    </row>
    <row r="26" spans="1:6" x14ac:dyDescent="0.25">
      <c r="A26" s="41" t="s">
        <v>700</v>
      </c>
      <c r="B26" s="41" t="s">
        <v>689</v>
      </c>
      <c r="C26" s="42" t="s">
        <v>691</v>
      </c>
      <c r="D26" s="43">
        <v>0</v>
      </c>
      <c r="E26" s="44">
        <v>0</v>
      </c>
      <c r="F26" s="43" t="e">
        <f>E26/D26*100</f>
        <v>#DIV/0!</v>
      </c>
    </row>
    <row r="27" spans="1:6" ht="24" x14ac:dyDescent="0.25">
      <c r="A27" s="41" t="s">
        <v>700</v>
      </c>
      <c r="B27" s="41" t="s">
        <v>688</v>
      </c>
      <c r="C27" s="42" t="s">
        <v>692</v>
      </c>
      <c r="D27" s="43">
        <v>46802</v>
      </c>
      <c r="E27" s="44">
        <v>22533.62</v>
      </c>
      <c r="F27" s="43">
        <f>E27/D27*100</f>
        <v>48.146703132344769</v>
      </c>
    </row>
    <row r="28" spans="1:6" ht="24" x14ac:dyDescent="0.25">
      <c r="A28" s="41" t="s">
        <v>700</v>
      </c>
      <c r="B28" s="41" t="s">
        <v>688</v>
      </c>
      <c r="C28" s="42" t="s">
        <v>692</v>
      </c>
      <c r="D28" s="43">
        <v>5301</v>
      </c>
      <c r="E28" s="44">
        <v>2061.3000000000002</v>
      </c>
      <c r="F28" s="43">
        <f>E28/D28*100</f>
        <v>38.885116015846073</v>
      </c>
    </row>
    <row r="29" spans="1:6" x14ac:dyDescent="0.25">
      <c r="A29" s="41" t="s">
        <v>700</v>
      </c>
      <c r="B29" s="41" t="s">
        <v>689</v>
      </c>
      <c r="C29" s="42" t="s">
        <v>691</v>
      </c>
      <c r="D29" s="43">
        <v>333</v>
      </c>
      <c r="E29" s="44">
        <v>333</v>
      </c>
      <c r="F29" s="43">
        <f>E29/D29*100</f>
        <v>100</v>
      </c>
    </row>
    <row r="30" spans="1:6" x14ac:dyDescent="0.25">
      <c r="A30" s="41" t="s">
        <v>700</v>
      </c>
      <c r="B30" s="41" t="s">
        <v>689</v>
      </c>
      <c r="C30" s="42" t="s">
        <v>691</v>
      </c>
      <c r="D30" s="43">
        <v>531</v>
      </c>
      <c r="E30" s="44">
        <v>531</v>
      </c>
      <c r="F30" s="43">
        <f>E30/D30*100</f>
        <v>100</v>
      </c>
    </row>
    <row r="31" spans="1:6" x14ac:dyDescent="0.25">
      <c r="A31" s="41" t="s">
        <v>700</v>
      </c>
      <c r="B31" s="41" t="s">
        <v>689</v>
      </c>
      <c r="C31" s="42" t="s">
        <v>691</v>
      </c>
      <c r="D31" s="43">
        <v>0</v>
      </c>
      <c r="E31" s="44">
        <v>15500</v>
      </c>
      <c r="F31" s="43" t="e">
        <f>E31/D31*100</f>
        <v>#DIV/0!</v>
      </c>
    </row>
    <row r="32" spans="1:6" x14ac:dyDescent="0.25">
      <c r="A32" s="41" t="s">
        <v>700</v>
      </c>
      <c r="B32" s="41" t="s">
        <v>689</v>
      </c>
      <c r="C32" s="42" t="s">
        <v>691</v>
      </c>
      <c r="D32" s="43">
        <v>500</v>
      </c>
      <c r="E32" s="44">
        <v>500</v>
      </c>
      <c r="F32" s="43">
        <f>E32/D32*100</f>
        <v>100</v>
      </c>
    </row>
    <row r="33" spans="1:6" ht="15" customHeight="1" x14ac:dyDescent="0.25">
      <c r="A33" s="41" t="s">
        <v>700</v>
      </c>
      <c r="B33" s="41" t="s">
        <v>689</v>
      </c>
      <c r="C33" s="42" t="s">
        <v>691</v>
      </c>
      <c r="D33" s="43">
        <v>0</v>
      </c>
      <c r="E33" s="44">
        <v>2706.25</v>
      </c>
      <c r="F33" s="43" t="e">
        <f>E33/D33*100</f>
        <v>#DIV/0!</v>
      </c>
    </row>
    <row r="34" spans="1:6" x14ac:dyDescent="0.25">
      <c r="A34" s="41" t="s">
        <v>700</v>
      </c>
      <c r="B34" s="41" t="s">
        <v>693</v>
      </c>
      <c r="C34" s="42" t="s">
        <v>694</v>
      </c>
      <c r="D34" s="43">
        <v>2017</v>
      </c>
      <c r="E34" s="44">
        <v>395.84</v>
      </c>
      <c r="F34" s="43">
        <f>E34/D34*100</f>
        <v>19.625185919682696</v>
      </c>
    </row>
    <row r="35" spans="1:6" ht="24" x14ac:dyDescent="0.25">
      <c r="A35" s="41" t="s">
        <v>700</v>
      </c>
      <c r="B35" s="41" t="s">
        <v>695</v>
      </c>
      <c r="C35" s="42" t="s">
        <v>696</v>
      </c>
      <c r="D35" s="43">
        <v>25085</v>
      </c>
      <c r="E35" s="44">
        <v>4834.4399999999996</v>
      </c>
      <c r="F35" s="43">
        <f>E35/D35*100</f>
        <v>19.272234403029699</v>
      </c>
    </row>
    <row r="36" spans="1:6" x14ac:dyDescent="0.25">
      <c r="A36" s="41" t="s">
        <v>700</v>
      </c>
      <c r="B36" s="41" t="s">
        <v>686</v>
      </c>
      <c r="C36" s="42" t="s">
        <v>697</v>
      </c>
      <c r="D36" s="43">
        <v>469623</v>
      </c>
      <c r="E36" s="44">
        <v>388338.37</v>
      </c>
      <c r="F36" s="43">
        <f>E36/D36*100</f>
        <v>82.691514257180756</v>
      </c>
    </row>
    <row r="37" spans="1:6" ht="36" x14ac:dyDescent="0.25">
      <c r="A37" s="41" t="s">
        <v>700</v>
      </c>
      <c r="B37" s="41" t="s">
        <v>687</v>
      </c>
      <c r="C37" s="42" t="s">
        <v>698</v>
      </c>
      <c r="D37" s="43">
        <v>3424</v>
      </c>
      <c r="E37" s="44">
        <v>807.05</v>
      </c>
      <c r="F37" s="43">
        <f>E37/D37*100</f>
        <v>23.570385514018692</v>
      </c>
    </row>
  </sheetData>
  <mergeCells count="3">
    <mergeCell ref="A23:C23"/>
    <mergeCell ref="A8:C8"/>
    <mergeCell ref="A9:C9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workbookViewId="0">
      <selection activeCell="K18" sqref="K18:L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16" x14ac:dyDescent="0.25">
      <c r="A1" t="s">
        <v>308</v>
      </c>
      <c r="B1" s="28"/>
    </row>
    <row r="2" spans="1:16" x14ac:dyDescent="0.25">
      <c r="A2" t="s">
        <v>309</v>
      </c>
      <c r="B2" s="28"/>
    </row>
    <row r="3" spans="1:16" x14ac:dyDescent="0.25">
      <c r="A3" t="s">
        <v>310</v>
      </c>
      <c r="B3" s="28"/>
    </row>
    <row r="4" spans="1:16" x14ac:dyDescent="0.25">
      <c r="A4" t="s">
        <v>311</v>
      </c>
      <c r="B4" s="28"/>
    </row>
    <row r="8" spans="1:16" ht="15.75" customHeight="1" x14ac:dyDescent="0.25">
      <c r="B8" s="9"/>
      <c r="C8" s="9"/>
      <c r="D8" s="9"/>
      <c r="E8" s="9"/>
      <c r="F8" s="9"/>
      <c r="G8" s="9"/>
      <c r="H8" s="9"/>
    </row>
    <row r="9" spans="1:16" x14ac:dyDescent="0.25">
      <c r="B9" s="9"/>
      <c r="C9" s="9"/>
      <c r="D9" s="9"/>
      <c r="E9" s="9"/>
      <c r="F9" s="9"/>
      <c r="G9" s="9"/>
      <c r="H9" s="9"/>
    </row>
    <row r="10" spans="1:16" ht="18" x14ac:dyDescent="0.25">
      <c r="A10" s="69" t="s">
        <v>702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pans="1:16" x14ac:dyDescent="0.25">
      <c r="A11" s="70" t="s">
        <v>313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ht="15.75" customHeight="1" x14ac:dyDescent="0.25">
      <c r="A12" s="70" t="s">
        <v>703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6" ht="15.75" customHeight="1" x14ac:dyDescent="0.25">
      <c r="A13" s="83" t="s">
        <v>704</v>
      </c>
      <c r="B13" s="78"/>
      <c r="C13" s="78"/>
      <c r="D13" s="78"/>
      <c r="E13" s="78"/>
      <c r="F13" s="78"/>
      <c r="G13" s="83" t="s">
        <v>1351</v>
      </c>
      <c r="H13" s="78"/>
      <c r="I13" s="83" t="s">
        <v>705</v>
      </c>
      <c r="J13" s="78"/>
      <c r="K13" s="83" t="s">
        <v>706</v>
      </c>
      <c r="L13" s="78"/>
      <c r="M13" s="83" t="s">
        <v>707</v>
      </c>
      <c r="N13" s="78"/>
    </row>
    <row r="14" spans="1:16" x14ac:dyDescent="0.25">
      <c r="A14" s="83" t="s">
        <v>703</v>
      </c>
      <c r="B14" s="78"/>
      <c r="C14" s="78"/>
      <c r="D14" s="78"/>
      <c r="E14" s="78"/>
      <c r="F14" s="78"/>
      <c r="G14" s="83" t="s">
        <v>684</v>
      </c>
      <c r="H14" s="78"/>
      <c r="I14" s="83" t="s">
        <v>351</v>
      </c>
      <c r="J14" s="78"/>
      <c r="K14" s="83" t="s">
        <v>578</v>
      </c>
      <c r="L14" s="78"/>
      <c r="M14" s="83" t="s">
        <v>685</v>
      </c>
      <c r="N14" s="78"/>
    </row>
    <row r="15" spans="1:16" x14ac:dyDescent="0.25">
      <c r="A15" s="84" t="s">
        <v>708</v>
      </c>
      <c r="B15" s="78"/>
      <c r="C15" s="78"/>
      <c r="D15" s="78"/>
      <c r="E15" s="78"/>
      <c r="F15" s="78"/>
      <c r="G15" s="85">
        <f>G16</f>
        <v>575141.81999999995</v>
      </c>
      <c r="H15" s="76"/>
      <c r="I15" s="85">
        <f>I16</f>
        <v>504221.56</v>
      </c>
      <c r="J15" s="76"/>
      <c r="K15" s="129">
        <f>I15/G15*100</f>
        <v>87.669083079369898</v>
      </c>
      <c r="L15" s="130"/>
      <c r="M15" s="86"/>
      <c r="N15" s="76"/>
    </row>
    <row r="16" spans="1:16" x14ac:dyDescent="0.25">
      <c r="A16" s="81" t="s">
        <v>709</v>
      </c>
      <c r="B16" s="78"/>
      <c r="C16" s="78"/>
      <c r="D16" s="78"/>
      <c r="E16" s="78"/>
      <c r="F16" s="78"/>
      <c r="G16" s="82">
        <f>G18+G17</f>
        <v>575141.81999999995</v>
      </c>
      <c r="H16" s="76"/>
      <c r="I16" s="82">
        <f>I17+I18</f>
        <v>504221.56</v>
      </c>
      <c r="J16" s="76"/>
      <c r="K16" s="129">
        <f>I16/G16*100</f>
        <v>87.669083079369898</v>
      </c>
      <c r="L16" s="130"/>
      <c r="M16" s="80"/>
      <c r="N16" s="76"/>
    </row>
    <row r="17" spans="1:14" x14ac:dyDescent="0.25">
      <c r="A17" s="77" t="s">
        <v>710</v>
      </c>
      <c r="B17" s="78"/>
      <c r="C17" s="78"/>
      <c r="D17" s="78"/>
      <c r="E17" s="78"/>
      <c r="F17" s="78"/>
      <c r="G17" s="79">
        <f>574063+1078.82</f>
        <v>575141.81999999995</v>
      </c>
      <c r="H17" s="76"/>
      <c r="I17" s="79">
        <v>504221.56</v>
      </c>
      <c r="J17" s="76"/>
      <c r="K17" s="129">
        <f>I17/G17*100</f>
        <v>87.669083079369898</v>
      </c>
      <c r="L17" s="130"/>
      <c r="M17" s="75"/>
      <c r="N17" s="76"/>
    </row>
    <row r="18" spans="1:14" x14ac:dyDescent="0.25">
      <c r="A18" s="77" t="s">
        <v>711</v>
      </c>
      <c r="B18" s="78"/>
      <c r="C18" s="78"/>
      <c r="D18" s="78"/>
      <c r="E18" s="78"/>
      <c r="F18" s="78"/>
      <c r="G18" s="79">
        <v>0</v>
      </c>
      <c r="H18" s="76"/>
      <c r="I18" s="79">
        <v>0</v>
      </c>
      <c r="J18" s="76"/>
      <c r="K18" s="129"/>
      <c r="L18" s="130"/>
      <c r="M18" s="75"/>
      <c r="N18" s="76"/>
    </row>
  </sheetData>
  <mergeCells count="33">
    <mergeCell ref="A10:P10"/>
    <mergeCell ref="A11:P11"/>
    <mergeCell ref="A12:P12"/>
    <mergeCell ref="A13:F13"/>
    <mergeCell ref="G13:H13"/>
    <mergeCell ref="I13:J13"/>
    <mergeCell ref="K13:L13"/>
    <mergeCell ref="M13:N13"/>
    <mergeCell ref="M14:N14"/>
    <mergeCell ref="A15:F15"/>
    <mergeCell ref="G15:H15"/>
    <mergeCell ref="I15:J15"/>
    <mergeCell ref="K15:L15"/>
    <mergeCell ref="M15:N15"/>
    <mergeCell ref="A14:F14"/>
    <mergeCell ref="G14:H14"/>
    <mergeCell ref="I14:J14"/>
    <mergeCell ref="K14:L14"/>
    <mergeCell ref="M16:N16"/>
    <mergeCell ref="A17:F17"/>
    <mergeCell ref="G17:H17"/>
    <mergeCell ref="I17:J17"/>
    <mergeCell ref="K17:L17"/>
    <mergeCell ref="M17:N17"/>
    <mergeCell ref="A16:F16"/>
    <mergeCell ref="G16:H16"/>
    <mergeCell ref="I16:J16"/>
    <mergeCell ref="K16:L16"/>
    <mergeCell ref="M18:N18"/>
    <mergeCell ref="A18:F18"/>
    <mergeCell ref="G18:H18"/>
    <mergeCell ref="I18:J18"/>
    <mergeCell ref="K18:L18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1"/>
  <sheetViews>
    <sheetView workbookViewId="0">
      <selection activeCell="M21" sqref="M21:N21"/>
    </sheetView>
  </sheetViews>
  <sheetFormatPr defaultRowHeight="15" x14ac:dyDescent="0.25"/>
  <cols>
    <col min="2" max="2" width="7.42578125" bestFit="1" customWidth="1"/>
  </cols>
  <sheetData>
    <row r="1" spans="1:22" ht="18" customHeight="1" x14ac:dyDescent="0.25">
      <c r="A1" t="s">
        <v>308</v>
      </c>
      <c r="B1" s="28"/>
    </row>
    <row r="2" spans="1:22" ht="15.75" customHeight="1" x14ac:dyDescent="0.25">
      <c r="A2" t="s">
        <v>309</v>
      </c>
      <c r="B2" s="28"/>
    </row>
    <row r="3" spans="1:22" x14ac:dyDescent="0.25">
      <c r="A3" t="s">
        <v>310</v>
      </c>
      <c r="B3" s="28"/>
    </row>
    <row r="4" spans="1:22" ht="18" customHeight="1" x14ac:dyDescent="0.25">
      <c r="A4" t="s">
        <v>311</v>
      </c>
      <c r="B4" s="28"/>
    </row>
    <row r="5" spans="1:22" ht="15.75" customHeight="1" x14ac:dyDescent="0.25"/>
    <row r="10" spans="1:22" ht="18" x14ac:dyDescent="0.25">
      <c r="A10" s="69" t="s">
        <v>712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spans="1:22" x14ac:dyDescent="0.25">
      <c r="A11" s="70" t="s">
        <v>908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1:22" x14ac:dyDescent="0.25">
      <c r="A12" s="70" t="s">
        <v>703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</row>
    <row r="13" spans="1:22" x14ac:dyDescent="0.25">
      <c r="A13" s="74" t="s">
        <v>713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4" t="s">
        <v>1350</v>
      </c>
      <c r="N13" s="78"/>
    </row>
    <row r="14" spans="1:22" x14ac:dyDescent="0.25">
      <c r="A14" s="93" t="s">
        <v>714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93" t="s">
        <v>683</v>
      </c>
      <c r="N14" s="78"/>
    </row>
    <row r="15" spans="1:22" x14ac:dyDescent="0.25">
      <c r="A15" s="88" t="s">
        <v>715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89">
        <f>M17</f>
        <v>11509.47</v>
      </c>
      <c r="N15" s="78"/>
    </row>
    <row r="16" spans="1:22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x14ac:dyDescent="0.25">
      <c r="A17" s="91" t="s">
        <v>716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92">
        <f>M18</f>
        <v>11509.47</v>
      </c>
      <c r="N17" s="78"/>
    </row>
    <row r="18" spans="1:14" x14ac:dyDescent="0.25">
      <c r="A18" s="91" t="s">
        <v>717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92">
        <f>M19</f>
        <v>11509.47</v>
      </c>
      <c r="N18" s="78"/>
    </row>
    <row r="19" spans="1:14" x14ac:dyDescent="0.25">
      <c r="A19" s="78" t="s">
        <v>718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90">
        <f>M20</f>
        <v>11509.47</v>
      </c>
      <c r="N19" s="78"/>
    </row>
    <row r="20" spans="1:14" x14ac:dyDescent="0.25">
      <c r="A20" s="78" t="s">
        <v>719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90">
        <v>11509.47</v>
      </c>
      <c r="N20" s="78"/>
    </row>
    <row r="21" spans="1:14" x14ac:dyDescent="0.25">
      <c r="A21" s="88" t="s">
        <v>720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>
        <f>M15</f>
        <v>11509.47</v>
      </c>
      <c r="N21" s="89"/>
    </row>
  </sheetData>
  <mergeCells count="21">
    <mergeCell ref="A10:V10"/>
    <mergeCell ref="A11:V11"/>
    <mergeCell ref="A12:V12"/>
    <mergeCell ref="A13:L13"/>
    <mergeCell ref="M13:N13"/>
    <mergeCell ref="A15:L15"/>
    <mergeCell ref="M15:N15"/>
    <mergeCell ref="A14:L14"/>
    <mergeCell ref="M14:N14"/>
    <mergeCell ref="A17:L17"/>
    <mergeCell ref="M17:N17"/>
    <mergeCell ref="A16:L16"/>
    <mergeCell ref="M16:N16"/>
    <mergeCell ref="A19:L19"/>
    <mergeCell ref="M19:N19"/>
    <mergeCell ref="A18:L18"/>
    <mergeCell ref="M18:N18"/>
    <mergeCell ref="A20:L20"/>
    <mergeCell ref="M20:N20"/>
    <mergeCell ref="A21:L21"/>
    <mergeCell ref="M21:N21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16"/>
  <sheetViews>
    <sheetView tabSelected="1" workbookViewId="0">
      <selection activeCell="K10" sqref="K10"/>
    </sheetView>
  </sheetViews>
  <sheetFormatPr defaultRowHeight="15" x14ac:dyDescent="0.25"/>
  <cols>
    <col min="1" max="1" width="16.42578125" customWidth="1"/>
    <col min="2" max="2" width="15.85546875" customWidth="1"/>
    <col min="3" max="3" width="72.85546875" customWidth="1"/>
    <col min="4" max="5" width="24.28515625" customWidth="1"/>
    <col min="6" max="6" width="10.140625" bestFit="1" customWidth="1"/>
  </cols>
  <sheetData>
    <row r="1" spans="1:11" s="19" customFormat="1" x14ac:dyDescent="0.25">
      <c r="A1" s="19" t="s">
        <v>308</v>
      </c>
      <c r="B1" s="28"/>
    </row>
    <row r="2" spans="1:11" s="19" customFormat="1" x14ac:dyDescent="0.25">
      <c r="A2" s="19" t="s">
        <v>309</v>
      </c>
      <c r="B2" s="28"/>
    </row>
    <row r="3" spans="1:11" s="19" customFormat="1" x14ac:dyDescent="0.25">
      <c r="A3" s="19" t="s">
        <v>310</v>
      </c>
      <c r="B3" s="28"/>
    </row>
    <row r="4" spans="1:11" s="19" customFormat="1" x14ac:dyDescent="0.25">
      <c r="A4" s="19" t="s">
        <v>311</v>
      </c>
      <c r="B4" s="28"/>
    </row>
    <row r="5" spans="1:11" s="19" customFormat="1" x14ac:dyDescent="0.25"/>
    <row r="6" spans="1:11" s="19" customFormat="1" ht="18" x14ac:dyDescent="0.25">
      <c r="A6" s="94" t="s">
        <v>776</v>
      </c>
      <c r="B6" s="94"/>
      <c r="C6" s="94"/>
      <c r="D6" s="47"/>
      <c r="E6" s="47"/>
      <c r="F6" s="47"/>
      <c r="G6" s="47"/>
      <c r="H6" s="47"/>
      <c r="I6" s="47"/>
      <c r="J6" s="47"/>
      <c r="K6" s="47"/>
    </row>
    <row r="7" spans="1:11" s="19" customFormat="1" x14ac:dyDescent="0.25">
      <c r="A7" s="70" t="s">
        <v>908</v>
      </c>
      <c r="B7" s="70"/>
      <c r="C7" s="70"/>
      <c r="D7" s="20"/>
      <c r="E7" s="20"/>
      <c r="F7" s="20"/>
      <c r="G7" s="20"/>
      <c r="H7" s="20"/>
      <c r="I7" s="20"/>
      <c r="J7" s="20"/>
      <c r="K7" s="20"/>
    </row>
    <row r="8" spans="1:11" s="19" customFormat="1" x14ac:dyDescent="0.25"/>
    <row r="9" spans="1:11" s="19" customFormat="1" x14ac:dyDescent="0.25">
      <c r="A9"/>
      <c r="B9"/>
      <c r="C9"/>
      <c r="D9" s="13"/>
      <c r="E9"/>
    </row>
    <row r="10" spans="1:11" s="19" customFormat="1" x14ac:dyDescent="0.25">
      <c r="A10"/>
      <c r="B10"/>
      <c r="C10"/>
      <c r="D10" s="13"/>
      <c r="E10"/>
    </row>
    <row r="11" spans="1:11" x14ac:dyDescent="0.25">
      <c r="D11" s="13"/>
    </row>
    <row r="12" spans="1:11" ht="18" customHeight="1" x14ac:dyDescent="0.25">
      <c r="A12" t="s">
        <v>921</v>
      </c>
      <c r="B12" t="s">
        <v>721</v>
      </c>
      <c r="C12" t="s">
        <v>722</v>
      </c>
      <c r="D12" t="s">
        <v>922</v>
      </c>
      <c r="E12" t="s">
        <v>923</v>
      </c>
      <c r="F12" t="s">
        <v>924</v>
      </c>
    </row>
    <row r="13" spans="1:11" ht="15.75" customHeight="1" x14ac:dyDescent="0.25">
      <c r="A13" t="s">
        <v>911</v>
      </c>
      <c r="D13">
        <v>0</v>
      </c>
      <c r="E13">
        <v>1230.44</v>
      </c>
      <c r="F13">
        <v>0</v>
      </c>
    </row>
    <row r="14" spans="1:11" ht="16.5" customHeight="1" x14ac:dyDescent="0.25">
      <c r="A14" t="s">
        <v>564</v>
      </c>
      <c r="B14" t="s">
        <v>912</v>
      </c>
      <c r="C14" t="s">
        <v>563</v>
      </c>
      <c r="D14">
        <v>0</v>
      </c>
      <c r="E14">
        <v>1230.44</v>
      </c>
      <c r="F14">
        <v>0</v>
      </c>
    </row>
    <row r="15" spans="1:11" ht="15" customHeight="1" x14ac:dyDescent="0.25">
      <c r="A15" t="s">
        <v>913</v>
      </c>
      <c r="D15">
        <v>88000</v>
      </c>
      <c r="E15">
        <v>64606.25</v>
      </c>
      <c r="F15">
        <v>0</v>
      </c>
    </row>
    <row r="16" spans="1:11" x14ac:dyDescent="0.25">
      <c r="A16" t="s">
        <v>723</v>
      </c>
      <c r="B16" t="s">
        <v>914</v>
      </c>
      <c r="C16" t="s">
        <v>671</v>
      </c>
      <c r="D16">
        <v>88000</v>
      </c>
      <c r="E16">
        <v>64606.25</v>
      </c>
      <c r="F16">
        <v>0</v>
      </c>
    </row>
    <row r="17" spans="1:6" s="12" customFormat="1" ht="15" customHeight="1" x14ac:dyDescent="0.25">
      <c r="A17" t="s">
        <v>915</v>
      </c>
      <c r="B17"/>
      <c r="C17"/>
      <c r="D17">
        <v>0</v>
      </c>
      <c r="E17">
        <v>0</v>
      </c>
      <c r="F17" s="12">
        <v>0</v>
      </c>
    </row>
    <row r="18" spans="1:6" ht="15" customHeight="1" x14ac:dyDescent="0.25">
      <c r="A18" t="s">
        <v>913</v>
      </c>
      <c r="D18">
        <v>0</v>
      </c>
      <c r="E18">
        <v>0</v>
      </c>
      <c r="F18">
        <v>0</v>
      </c>
    </row>
    <row r="19" spans="1:6" x14ac:dyDescent="0.25">
      <c r="A19" t="s">
        <v>723</v>
      </c>
      <c r="B19" t="s">
        <v>916</v>
      </c>
      <c r="C19" t="s">
        <v>671</v>
      </c>
      <c r="D19">
        <v>0</v>
      </c>
      <c r="E19">
        <v>0</v>
      </c>
      <c r="F19">
        <v>0</v>
      </c>
    </row>
    <row r="20" spans="1:6" ht="15" customHeight="1" x14ac:dyDescent="0.25">
      <c r="A20" t="s">
        <v>917</v>
      </c>
      <c r="D20">
        <v>46802</v>
      </c>
      <c r="E20">
        <v>22533.62</v>
      </c>
      <c r="F20">
        <v>0</v>
      </c>
    </row>
    <row r="21" spans="1:6" x14ac:dyDescent="0.25">
      <c r="A21" t="s">
        <v>376</v>
      </c>
      <c r="B21" t="s">
        <v>724</v>
      </c>
      <c r="C21" t="s">
        <v>14</v>
      </c>
      <c r="D21">
        <v>894.62</v>
      </c>
      <c r="E21">
        <v>376.5</v>
      </c>
      <c r="F21">
        <v>0</v>
      </c>
    </row>
    <row r="22" spans="1:6" x14ac:dyDescent="0.25">
      <c r="A22" t="s">
        <v>380</v>
      </c>
      <c r="B22" t="s">
        <v>918</v>
      </c>
      <c r="C22" t="s">
        <v>379</v>
      </c>
      <c r="D22">
        <v>200</v>
      </c>
      <c r="E22">
        <v>0</v>
      </c>
      <c r="F22">
        <v>0</v>
      </c>
    </row>
    <row r="23" spans="1:6" x14ac:dyDescent="0.25">
      <c r="A23" t="s">
        <v>382</v>
      </c>
      <c r="B23" t="s">
        <v>725</v>
      </c>
      <c r="C23" t="s">
        <v>381</v>
      </c>
      <c r="D23">
        <v>1066.99</v>
      </c>
      <c r="E23">
        <v>618.79999999999995</v>
      </c>
      <c r="F23">
        <v>0</v>
      </c>
    </row>
    <row r="24" spans="1:6" x14ac:dyDescent="0.25">
      <c r="A24" t="s">
        <v>386</v>
      </c>
      <c r="B24" t="s">
        <v>726</v>
      </c>
      <c r="C24" t="s">
        <v>385</v>
      </c>
      <c r="D24">
        <v>6464</v>
      </c>
      <c r="E24">
        <v>3385.93</v>
      </c>
      <c r="F24">
        <v>0</v>
      </c>
    </row>
    <row r="25" spans="1:6" x14ac:dyDescent="0.25">
      <c r="A25" t="s">
        <v>390</v>
      </c>
      <c r="B25" t="s">
        <v>727</v>
      </c>
      <c r="C25" t="s">
        <v>389</v>
      </c>
      <c r="D25">
        <v>27749.72</v>
      </c>
      <c r="E25">
        <v>11170.36</v>
      </c>
      <c r="F25">
        <v>0</v>
      </c>
    </row>
    <row r="26" spans="1:6" x14ac:dyDescent="0.25">
      <c r="A26" t="s">
        <v>394</v>
      </c>
      <c r="B26" t="s">
        <v>919</v>
      </c>
      <c r="C26" t="s">
        <v>393</v>
      </c>
      <c r="D26">
        <v>50</v>
      </c>
      <c r="E26">
        <v>0</v>
      </c>
      <c r="F26">
        <v>0</v>
      </c>
    </row>
    <row r="27" spans="1:6" x14ac:dyDescent="0.25">
      <c r="A27" t="s">
        <v>398</v>
      </c>
      <c r="B27" t="s">
        <v>728</v>
      </c>
      <c r="C27" t="s">
        <v>397</v>
      </c>
      <c r="D27">
        <v>332.72</v>
      </c>
      <c r="E27">
        <v>0</v>
      </c>
      <c r="F27">
        <v>0</v>
      </c>
    </row>
    <row r="28" spans="1:6" x14ac:dyDescent="0.25">
      <c r="A28" t="s">
        <v>402</v>
      </c>
      <c r="B28" t="s">
        <v>729</v>
      </c>
      <c r="C28" t="s">
        <v>401</v>
      </c>
      <c r="D28">
        <v>796.34</v>
      </c>
      <c r="E28">
        <v>528.09</v>
      </c>
      <c r="F28">
        <v>0</v>
      </c>
    </row>
    <row r="29" spans="1:6" x14ac:dyDescent="0.25">
      <c r="A29" t="s">
        <v>408</v>
      </c>
      <c r="B29" t="s">
        <v>730</v>
      </c>
      <c r="C29" t="s">
        <v>407</v>
      </c>
      <c r="D29">
        <v>3554.46</v>
      </c>
      <c r="E29">
        <v>2139.84</v>
      </c>
      <c r="F29">
        <v>0</v>
      </c>
    </row>
    <row r="30" spans="1:6" x14ac:dyDescent="0.25">
      <c r="A30" t="s">
        <v>412</v>
      </c>
      <c r="B30" t="s">
        <v>731</v>
      </c>
      <c r="C30" t="s">
        <v>411</v>
      </c>
      <c r="D30">
        <v>2030.52</v>
      </c>
      <c r="E30">
        <v>2065.77</v>
      </c>
      <c r="F30">
        <v>0</v>
      </c>
    </row>
    <row r="31" spans="1:6" x14ac:dyDescent="0.25">
      <c r="A31" t="s">
        <v>414</v>
      </c>
      <c r="B31" t="s">
        <v>732</v>
      </c>
      <c r="C31" t="s">
        <v>413</v>
      </c>
      <c r="D31">
        <v>197.89</v>
      </c>
      <c r="E31">
        <v>104.09</v>
      </c>
      <c r="F31">
        <v>0</v>
      </c>
    </row>
    <row r="32" spans="1:6" x14ac:dyDescent="0.25">
      <c r="A32" t="s">
        <v>416</v>
      </c>
      <c r="B32" t="s">
        <v>733</v>
      </c>
      <c r="C32" t="s">
        <v>415</v>
      </c>
      <c r="D32">
        <v>1943.59</v>
      </c>
      <c r="E32">
        <v>1054.3399999999999</v>
      </c>
      <c r="F32">
        <v>0</v>
      </c>
    </row>
    <row r="33" spans="1:18" x14ac:dyDescent="0.25">
      <c r="A33" t="s">
        <v>418</v>
      </c>
      <c r="B33" t="s">
        <v>734</v>
      </c>
      <c r="C33" t="s">
        <v>417</v>
      </c>
      <c r="D33">
        <v>352.38</v>
      </c>
      <c r="E33">
        <v>255.8</v>
      </c>
      <c r="F33">
        <v>0</v>
      </c>
    </row>
    <row r="34" spans="1:18" x14ac:dyDescent="0.25">
      <c r="A34" t="s">
        <v>428</v>
      </c>
      <c r="B34" t="s">
        <v>736</v>
      </c>
      <c r="C34" t="s">
        <v>427</v>
      </c>
      <c r="D34">
        <v>166.36</v>
      </c>
      <c r="E34">
        <v>122.48</v>
      </c>
      <c r="F34">
        <v>0</v>
      </c>
    </row>
    <row r="35" spans="1:18" x14ac:dyDescent="0.25">
      <c r="A35" t="s">
        <v>430</v>
      </c>
      <c r="B35" t="s">
        <v>737</v>
      </c>
      <c r="C35" t="s">
        <v>429</v>
      </c>
      <c r="D35">
        <v>182.72</v>
      </c>
      <c r="E35">
        <v>153.09</v>
      </c>
      <c r="F35">
        <v>0</v>
      </c>
    </row>
    <row r="36" spans="1:18" x14ac:dyDescent="0.25">
      <c r="A36" t="s">
        <v>436</v>
      </c>
      <c r="B36" t="s">
        <v>738</v>
      </c>
      <c r="C36" t="s">
        <v>735</v>
      </c>
      <c r="D36">
        <v>487.89</v>
      </c>
      <c r="E36">
        <v>320</v>
      </c>
      <c r="F36">
        <v>0</v>
      </c>
    </row>
    <row r="37" spans="1:18" x14ac:dyDescent="0.25">
      <c r="A37" t="s">
        <v>468</v>
      </c>
      <c r="B37" t="s">
        <v>739</v>
      </c>
      <c r="C37" t="s">
        <v>467</v>
      </c>
      <c r="D37">
        <v>331.8</v>
      </c>
      <c r="E37">
        <v>238.53</v>
      </c>
      <c r="F37">
        <v>0</v>
      </c>
    </row>
    <row r="38" spans="1:18" ht="15" customHeight="1" x14ac:dyDescent="0.25">
      <c r="A38" t="s">
        <v>920</v>
      </c>
      <c r="D38">
        <v>5301</v>
      </c>
      <c r="E38">
        <v>2061.3000000000002</v>
      </c>
      <c r="F38">
        <v>0</v>
      </c>
    </row>
    <row r="39" spans="1:18" ht="15" customHeight="1" x14ac:dyDescent="0.25">
      <c r="A39" t="s">
        <v>917</v>
      </c>
      <c r="D39">
        <v>5301</v>
      </c>
      <c r="E39">
        <v>2061.3000000000002</v>
      </c>
      <c r="F39">
        <v>0</v>
      </c>
    </row>
    <row r="40" spans="1:18" x14ac:dyDescent="0.25">
      <c r="A40" t="s">
        <v>392</v>
      </c>
      <c r="B40" t="s">
        <v>740</v>
      </c>
      <c r="C40" t="s">
        <v>391</v>
      </c>
      <c r="D40">
        <v>2679.27</v>
      </c>
      <c r="E40">
        <v>509.26</v>
      </c>
      <c r="F40">
        <v>0</v>
      </c>
    </row>
    <row r="41" spans="1:18" x14ac:dyDescent="0.25">
      <c r="A41" t="s">
        <v>404</v>
      </c>
      <c r="B41" t="s">
        <v>741</v>
      </c>
      <c r="C41" t="s">
        <v>403</v>
      </c>
      <c r="D41">
        <v>2621.73</v>
      </c>
      <c r="E41">
        <v>1552.04</v>
      </c>
      <c r="F41">
        <v>0</v>
      </c>
    </row>
    <row r="43" spans="1:18" ht="15" customHeight="1" x14ac:dyDescent="0.25">
      <c r="A43" s="107" t="s">
        <v>925</v>
      </c>
      <c r="B43" s="107" t="s">
        <v>926</v>
      </c>
      <c r="C43" s="108" t="s">
        <v>927</v>
      </c>
      <c r="D43" s="78"/>
      <c r="E43" s="108"/>
      <c r="F43" s="78"/>
      <c r="G43" s="78"/>
      <c r="H43" s="78"/>
      <c r="I43" s="78"/>
      <c r="J43" s="78"/>
      <c r="K43" s="109"/>
      <c r="L43" s="78"/>
      <c r="M43" s="78"/>
      <c r="N43" s="109"/>
      <c r="O43" s="78"/>
      <c r="P43" s="78"/>
      <c r="Q43" s="109"/>
      <c r="R43" s="78"/>
    </row>
    <row r="44" spans="1:18" ht="15" customHeight="1" x14ac:dyDescent="0.25">
      <c r="A44" s="110" t="s">
        <v>928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2"/>
      <c r="L44" s="111"/>
      <c r="M44" s="111"/>
      <c r="N44" s="113"/>
      <c r="O44" s="111"/>
      <c r="P44" s="111"/>
      <c r="Q44" s="112"/>
      <c r="R44" s="111"/>
    </row>
    <row r="45" spans="1:18" ht="15" customHeight="1" x14ac:dyDescent="0.25">
      <c r="A45" s="114"/>
      <c r="B45" s="114"/>
      <c r="C45" s="115"/>
      <c r="D45" s="116"/>
      <c r="E45" s="115"/>
      <c r="F45" s="116"/>
      <c r="G45" s="116"/>
      <c r="H45" s="116"/>
      <c r="I45" s="116"/>
      <c r="J45" s="116"/>
      <c r="K45" s="117"/>
      <c r="L45" s="116"/>
      <c r="M45" s="116"/>
      <c r="N45" s="118"/>
      <c r="O45" s="116"/>
      <c r="P45" s="116"/>
      <c r="Q45" s="117"/>
      <c r="R45" s="116"/>
    </row>
    <row r="46" spans="1:18" ht="38.25" x14ac:dyDescent="0.25">
      <c r="A46" s="119" t="s">
        <v>930</v>
      </c>
      <c r="B46" s="119" t="s">
        <v>931</v>
      </c>
      <c r="C46" s="124"/>
      <c r="D46" s="127">
        <v>2017</v>
      </c>
      <c r="E46" s="127">
        <v>2017</v>
      </c>
      <c r="F46" s="127">
        <v>945.02</v>
      </c>
      <c r="G46" s="124"/>
      <c r="H46" s="49"/>
    </row>
    <row r="47" spans="1:18" x14ac:dyDescent="0.25">
      <c r="A47" s="125"/>
      <c r="B47" s="125" t="s">
        <v>932</v>
      </c>
      <c r="C47" s="125" t="s">
        <v>260</v>
      </c>
      <c r="D47" s="125"/>
      <c r="E47" s="20"/>
      <c r="F47" s="126">
        <v>945.02</v>
      </c>
      <c r="G47" s="20"/>
      <c r="H47" s="49"/>
    </row>
    <row r="48" spans="1:18" ht="25.5" x14ac:dyDescent="0.25">
      <c r="A48" s="119" t="s">
        <v>750</v>
      </c>
      <c r="B48" s="119" t="s">
        <v>393</v>
      </c>
      <c r="C48" s="124"/>
      <c r="D48" s="127">
        <v>0</v>
      </c>
      <c r="E48" s="127">
        <v>0</v>
      </c>
      <c r="F48" s="127">
        <v>22.01</v>
      </c>
      <c r="G48" s="124"/>
      <c r="H48" s="49"/>
    </row>
    <row r="49" spans="1:8" x14ac:dyDescent="0.25">
      <c r="A49" s="120"/>
      <c r="B49" s="125" t="s">
        <v>933</v>
      </c>
      <c r="C49" s="125" t="s">
        <v>934</v>
      </c>
      <c r="D49" s="125"/>
      <c r="E49" s="20"/>
      <c r="F49" s="126">
        <v>22.01</v>
      </c>
      <c r="G49" s="20"/>
      <c r="H49" s="49"/>
    </row>
    <row r="50" spans="1:8" x14ac:dyDescent="0.25">
      <c r="A50" s="120"/>
      <c r="B50" s="125" t="s">
        <v>935</v>
      </c>
      <c r="C50" s="125" t="s">
        <v>936</v>
      </c>
      <c r="D50" s="125"/>
      <c r="E50" s="20"/>
      <c r="F50" s="126">
        <v>0</v>
      </c>
      <c r="G50" s="20"/>
      <c r="H50" s="49"/>
    </row>
    <row r="51" spans="1:8" ht="25.5" x14ac:dyDescent="0.25">
      <c r="A51" s="119" t="s">
        <v>751</v>
      </c>
      <c r="B51" s="119" t="s">
        <v>401</v>
      </c>
      <c r="C51" s="124"/>
      <c r="D51" s="127">
        <v>0</v>
      </c>
      <c r="E51" s="127">
        <v>0</v>
      </c>
      <c r="F51" s="127">
        <v>2.9</v>
      </c>
      <c r="G51" s="124"/>
      <c r="H51" s="49"/>
    </row>
    <row r="52" spans="1:8" x14ac:dyDescent="0.25">
      <c r="A52" s="120"/>
      <c r="B52" s="125" t="s">
        <v>937</v>
      </c>
      <c r="C52" s="125" t="s">
        <v>938</v>
      </c>
      <c r="D52" s="125"/>
      <c r="E52" s="20"/>
      <c r="F52" s="126">
        <v>0</v>
      </c>
      <c r="G52" s="20"/>
      <c r="H52" s="49"/>
    </row>
    <row r="53" spans="1:8" x14ac:dyDescent="0.25">
      <c r="A53" s="120"/>
      <c r="B53" s="125" t="s">
        <v>939</v>
      </c>
      <c r="C53" s="125" t="s">
        <v>940</v>
      </c>
      <c r="D53" s="125"/>
      <c r="E53" s="20"/>
      <c r="F53" s="126">
        <v>0</v>
      </c>
      <c r="G53" s="20"/>
      <c r="H53" s="49"/>
    </row>
    <row r="54" spans="1:8" x14ac:dyDescent="0.25">
      <c r="A54" s="120"/>
      <c r="B54" s="125" t="s">
        <v>941</v>
      </c>
      <c r="C54" s="125" t="s">
        <v>942</v>
      </c>
      <c r="D54" s="125"/>
      <c r="E54" s="20"/>
      <c r="F54" s="126">
        <v>2.9</v>
      </c>
      <c r="G54" s="20"/>
      <c r="H54" s="49"/>
    </row>
    <row r="55" spans="1:8" x14ac:dyDescent="0.25">
      <c r="A55" s="120"/>
      <c r="B55" s="125" t="s">
        <v>943</v>
      </c>
      <c r="C55" s="125" t="s">
        <v>944</v>
      </c>
      <c r="D55" s="125"/>
      <c r="E55" s="20"/>
      <c r="F55" s="126">
        <v>0</v>
      </c>
      <c r="G55" s="20"/>
      <c r="H55" s="49"/>
    </row>
    <row r="56" spans="1:8" ht="15" customHeight="1" x14ac:dyDescent="0.25">
      <c r="A56" s="120"/>
      <c r="B56" s="125" t="s">
        <v>945</v>
      </c>
      <c r="C56" s="125" t="s">
        <v>946</v>
      </c>
      <c r="D56" s="125"/>
      <c r="E56" s="20"/>
      <c r="F56" s="126">
        <v>0</v>
      </c>
      <c r="G56" s="20"/>
      <c r="H56" s="49"/>
    </row>
    <row r="57" spans="1:8" x14ac:dyDescent="0.25">
      <c r="A57" s="119" t="s">
        <v>748</v>
      </c>
      <c r="B57" s="119" t="s">
        <v>417</v>
      </c>
      <c r="C57" s="124"/>
      <c r="D57" s="127">
        <v>0</v>
      </c>
      <c r="E57" s="127">
        <v>0</v>
      </c>
      <c r="F57" s="127">
        <v>36.729999999999997</v>
      </c>
      <c r="G57" s="124"/>
      <c r="H57" s="49"/>
    </row>
    <row r="58" spans="1:8" x14ac:dyDescent="0.25">
      <c r="A58" s="120"/>
      <c r="B58" s="125" t="s">
        <v>947</v>
      </c>
      <c r="C58" s="125" t="s">
        <v>427</v>
      </c>
      <c r="D58" s="125"/>
      <c r="E58" s="20"/>
      <c r="F58" s="126">
        <v>36.729999999999997</v>
      </c>
      <c r="G58" s="20"/>
      <c r="H58" s="49"/>
    </row>
    <row r="59" spans="1:8" ht="25.5" x14ac:dyDescent="0.25">
      <c r="A59" s="119" t="s">
        <v>744</v>
      </c>
      <c r="B59" s="119" t="s">
        <v>431</v>
      </c>
      <c r="C59" s="124"/>
      <c r="D59" s="127">
        <v>0</v>
      </c>
      <c r="E59" s="127">
        <v>0</v>
      </c>
      <c r="F59" s="127">
        <v>10</v>
      </c>
      <c r="G59" s="124"/>
      <c r="H59" s="49"/>
    </row>
    <row r="60" spans="1:8" ht="15" customHeight="1" x14ac:dyDescent="0.25">
      <c r="A60" s="120"/>
      <c r="B60" s="125" t="s">
        <v>948</v>
      </c>
      <c r="C60" s="125" t="s">
        <v>949</v>
      </c>
      <c r="D60" s="125"/>
      <c r="E60" s="20"/>
      <c r="F60" s="126">
        <v>0</v>
      </c>
      <c r="G60" s="20"/>
      <c r="H60" s="49"/>
    </row>
    <row r="61" spans="1:8" x14ac:dyDescent="0.25">
      <c r="A61" s="120"/>
      <c r="B61" s="125" t="s">
        <v>950</v>
      </c>
      <c r="C61" s="125" t="s">
        <v>951</v>
      </c>
      <c r="D61" s="125"/>
      <c r="E61" s="20"/>
      <c r="F61" s="126">
        <v>0</v>
      </c>
      <c r="G61" s="20"/>
      <c r="H61" s="49"/>
    </row>
    <row r="62" spans="1:8" x14ac:dyDescent="0.25">
      <c r="A62" s="120"/>
      <c r="B62" s="125" t="s">
        <v>952</v>
      </c>
      <c r="C62" s="125" t="s">
        <v>953</v>
      </c>
      <c r="D62" s="125"/>
      <c r="E62" s="20"/>
      <c r="F62" s="126">
        <v>0</v>
      </c>
      <c r="G62" s="20"/>
      <c r="H62" s="49"/>
    </row>
    <row r="63" spans="1:8" ht="15" customHeight="1" x14ac:dyDescent="0.25">
      <c r="A63" s="120"/>
      <c r="B63" s="125" t="s">
        <v>954</v>
      </c>
      <c r="C63" s="125" t="s">
        <v>955</v>
      </c>
      <c r="D63" s="125"/>
      <c r="E63" s="20"/>
      <c r="F63" s="126">
        <v>0</v>
      </c>
      <c r="G63" s="20"/>
      <c r="H63" s="49"/>
    </row>
    <row r="64" spans="1:8" x14ac:dyDescent="0.25">
      <c r="A64" s="120"/>
      <c r="B64" s="125" t="s">
        <v>956</v>
      </c>
      <c r="C64" s="125" t="s">
        <v>229</v>
      </c>
      <c r="D64" s="125"/>
      <c r="E64" s="20"/>
      <c r="F64" s="126">
        <v>10</v>
      </c>
      <c r="G64" s="20"/>
      <c r="H64" s="49"/>
    </row>
    <row r="65" spans="1:8" ht="51" x14ac:dyDescent="0.25">
      <c r="A65" s="119" t="s">
        <v>745</v>
      </c>
      <c r="B65" s="119" t="s">
        <v>563</v>
      </c>
      <c r="C65" s="124"/>
      <c r="D65" s="127">
        <v>0</v>
      </c>
      <c r="E65" s="127">
        <v>0</v>
      </c>
      <c r="F65" s="127">
        <v>11.3</v>
      </c>
      <c r="G65" s="124"/>
      <c r="H65" s="49"/>
    </row>
    <row r="66" spans="1:8" x14ac:dyDescent="0.25">
      <c r="A66" s="120"/>
      <c r="B66" s="125" t="s">
        <v>957</v>
      </c>
      <c r="C66" s="125" t="s">
        <v>958</v>
      </c>
      <c r="D66" s="125"/>
      <c r="E66" s="20"/>
      <c r="F66" s="126">
        <v>0</v>
      </c>
      <c r="G66" s="20"/>
      <c r="H66" s="49"/>
    </row>
    <row r="67" spans="1:8" ht="15" customHeight="1" x14ac:dyDescent="0.25">
      <c r="A67" s="120"/>
      <c r="B67" s="125" t="s">
        <v>959</v>
      </c>
      <c r="C67" s="125" t="s">
        <v>960</v>
      </c>
      <c r="D67" s="125"/>
      <c r="E67" s="20"/>
      <c r="F67" s="126">
        <v>0</v>
      </c>
      <c r="G67" s="20"/>
      <c r="H67" s="49"/>
    </row>
    <row r="68" spans="1:8" x14ac:dyDescent="0.25">
      <c r="A68" s="120"/>
      <c r="B68" s="125" t="s">
        <v>961</v>
      </c>
      <c r="C68" s="125" t="s">
        <v>962</v>
      </c>
      <c r="D68" s="125"/>
      <c r="E68" s="20"/>
      <c r="F68" s="126">
        <v>0</v>
      </c>
      <c r="G68" s="20"/>
      <c r="H68" s="49"/>
    </row>
    <row r="69" spans="1:8" x14ac:dyDescent="0.25">
      <c r="A69" s="120"/>
      <c r="B69" s="125" t="s">
        <v>963</v>
      </c>
      <c r="C69" s="125" t="s">
        <v>964</v>
      </c>
      <c r="D69" s="125"/>
      <c r="E69" s="20"/>
      <c r="F69" s="126">
        <v>0</v>
      </c>
      <c r="G69" s="20"/>
      <c r="H69" s="49"/>
    </row>
    <row r="70" spans="1:8" x14ac:dyDescent="0.25">
      <c r="A70" s="120"/>
      <c r="B70" s="125" t="s">
        <v>965</v>
      </c>
      <c r="C70" s="125" t="s">
        <v>966</v>
      </c>
      <c r="D70" s="125"/>
      <c r="E70" s="20"/>
      <c r="F70" s="126">
        <v>0</v>
      </c>
      <c r="G70" s="20"/>
      <c r="H70" s="49"/>
    </row>
    <row r="71" spans="1:8" ht="15" customHeight="1" x14ac:dyDescent="0.25">
      <c r="A71" s="120"/>
      <c r="B71" s="125" t="s">
        <v>967</v>
      </c>
      <c r="C71" s="125" t="s">
        <v>968</v>
      </c>
      <c r="D71" s="125"/>
      <c r="E71" s="20"/>
      <c r="F71" s="126">
        <v>11.3</v>
      </c>
      <c r="G71" s="20"/>
      <c r="H71" s="49"/>
    </row>
    <row r="72" spans="1:8" ht="38.25" x14ac:dyDescent="0.25">
      <c r="A72" s="119" t="s">
        <v>969</v>
      </c>
      <c r="B72" s="119" t="s">
        <v>379</v>
      </c>
      <c r="C72" s="124"/>
      <c r="D72" s="127">
        <v>0</v>
      </c>
      <c r="E72" s="127">
        <v>0</v>
      </c>
      <c r="F72" s="127">
        <v>311.56</v>
      </c>
      <c r="G72" s="124"/>
      <c r="H72" s="49"/>
    </row>
    <row r="73" spans="1:8" x14ac:dyDescent="0.25">
      <c r="A73" s="120"/>
      <c r="B73" s="125" t="s">
        <v>970</v>
      </c>
      <c r="C73" s="125" t="s">
        <v>971</v>
      </c>
      <c r="D73" s="125"/>
      <c r="E73" s="20"/>
      <c r="F73" s="126">
        <v>0</v>
      </c>
      <c r="G73" s="20"/>
      <c r="H73" s="49"/>
    </row>
    <row r="74" spans="1:8" ht="15" customHeight="1" x14ac:dyDescent="0.25">
      <c r="A74" s="120"/>
      <c r="B74" s="125" t="s">
        <v>972</v>
      </c>
      <c r="C74" s="125" t="s">
        <v>973</v>
      </c>
      <c r="D74" s="125"/>
      <c r="E74" s="20"/>
      <c r="F74" s="126">
        <v>0</v>
      </c>
      <c r="G74" s="20"/>
      <c r="H74" s="49"/>
    </row>
    <row r="75" spans="1:8" x14ac:dyDescent="0.25">
      <c r="A75" s="120"/>
      <c r="B75" s="125" t="s">
        <v>974</v>
      </c>
      <c r="C75" s="125" t="s">
        <v>975</v>
      </c>
      <c r="D75" s="125"/>
      <c r="E75" s="20"/>
      <c r="F75" s="126">
        <v>311.56</v>
      </c>
      <c r="G75" s="20"/>
      <c r="H75" s="49"/>
    </row>
    <row r="76" spans="1:8" x14ac:dyDescent="0.25">
      <c r="A76" s="120"/>
      <c r="B76" s="125" t="s">
        <v>976</v>
      </c>
      <c r="C76" s="125" t="s">
        <v>977</v>
      </c>
      <c r="D76" s="125"/>
      <c r="E76" s="20"/>
      <c r="F76" s="126">
        <v>0</v>
      </c>
      <c r="G76" s="20"/>
      <c r="H76" s="49"/>
    </row>
    <row r="77" spans="1:8" ht="25.5" x14ac:dyDescent="0.25">
      <c r="A77" s="119" t="s">
        <v>772</v>
      </c>
      <c r="B77" s="119" t="s">
        <v>407</v>
      </c>
      <c r="C77" s="124"/>
      <c r="D77" s="127">
        <v>246</v>
      </c>
      <c r="E77" s="127">
        <v>246</v>
      </c>
      <c r="F77" s="127">
        <v>0</v>
      </c>
      <c r="G77" s="124"/>
      <c r="H77" s="49"/>
    </row>
    <row r="78" spans="1:8" x14ac:dyDescent="0.25">
      <c r="A78" s="120"/>
      <c r="B78" s="125" t="s">
        <v>978</v>
      </c>
      <c r="C78" s="125" t="s">
        <v>979</v>
      </c>
      <c r="D78" s="125"/>
      <c r="E78" s="20"/>
      <c r="F78" s="126">
        <v>0</v>
      </c>
      <c r="G78" s="20"/>
      <c r="H78" s="49"/>
    </row>
    <row r="79" spans="1:8" x14ac:dyDescent="0.25">
      <c r="A79" s="120"/>
      <c r="B79" s="125" t="s">
        <v>980</v>
      </c>
      <c r="C79" s="125" t="s">
        <v>981</v>
      </c>
      <c r="D79" s="125"/>
      <c r="E79" s="20"/>
      <c r="F79" s="126">
        <v>0</v>
      </c>
      <c r="G79" s="20"/>
      <c r="H79" s="49"/>
    </row>
    <row r="80" spans="1:8" x14ac:dyDescent="0.25">
      <c r="A80" s="120"/>
      <c r="B80" s="125" t="s">
        <v>982</v>
      </c>
      <c r="C80" s="125" t="s">
        <v>983</v>
      </c>
      <c r="D80" s="125"/>
      <c r="E80" s="20"/>
      <c r="F80" s="126">
        <v>0</v>
      </c>
      <c r="G80" s="20"/>
      <c r="H80" s="49"/>
    </row>
    <row r="81" spans="1:8" x14ac:dyDescent="0.25">
      <c r="A81" s="120"/>
      <c r="B81" s="125" t="s">
        <v>984</v>
      </c>
      <c r="C81" s="125" t="s">
        <v>985</v>
      </c>
      <c r="D81" s="125"/>
      <c r="E81" s="20"/>
      <c r="F81" s="126">
        <v>0</v>
      </c>
      <c r="G81" s="20"/>
      <c r="H81" s="49"/>
    </row>
    <row r="82" spans="1:8" x14ac:dyDescent="0.25">
      <c r="A82" s="120"/>
      <c r="B82" s="125" t="s">
        <v>986</v>
      </c>
      <c r="C82" s="125" t="s">
        <v>987</v>
      </c>
      <c r="D82" s="125"/>
      <c r="E82" s="20"/>
      <c r="F82" s="126">
        <v>0</v>
      </c>
      <c r="G82" s="20"/>
      <c r="H82" s="49"/>
    </row>
    <row r="83" spans="1:8" x14ac:dyDescent="0.25">
      <c r="A83" s="120"/>
      <c r="B83" s="125" t="s">
        <v>988</v>
      </c>
      <c r="C83" s="125" t="s">
        <v>989</v>
      </c>
      <c r="D83" s="125"/>
      <c r="E83" s="20"/>
      <c r="F83" s="126">
        <v>0</v>
      </c>
      <c r="G83" s="20"/>
      <c r="H83" s="49"/>
    </row>
    <row r="84" spans="1:8" ht="38.25" x14ac:dyDescent="0.25">
      <c r="A84" s="119" t="s">
        <v>773</v>
      </c>
      <c r="B84" s="119" t="s">
        <v>467</v>
      </c>
      <c r="C84" s="124"/>
      <c r="D84" s="127">
        <v>106</v>
      </c>
      <c r="E84" s="127">
        <v>106</v>
      </c>
      <c r="F84" s="127">
        <v>0</v>
      </c>
      <c r="G84" s="124"/>
      <c r="H84" s="49"/>
    </row>
    <row r="85" spans="1:8" x14ac:dyDescent="0.25">
      <c r="A85" s="120"/>
      <c r="B85" s="125" t="s">
        <v>990</v>
      </c>
      <c r="C85" s="125" t="s">
        <v>991</v>
      </c>
      <c r="D85" s="125"/>
      <c r="E85" s="20"/>
      <c r="F85" s="126">
        <v>0</v>
      </c>
      <c r="G85" s="20"/>
      <c r="H85" s="49"/>
    </row>
    <row r="86" spans="1:8" x14ac:dyDescent="0.25">
      <c r="A86" s="120"/>
      <c r="B86" s="125" t="s">
        <v>992</v>
      </c>
      <c r="C86" s="125" t="s">
        <v>993</v>
      </c>
      <c r="D86" s="125"/>
      <c r="E86" s="20"/>
      <c r="F86" s="126">
        <v>0</v>
      </c>
      <c r="G86" s="20"/>
      <c r="H86" s="49"/>
    </row>
    <row r="87" spans="1:8" ht="25.5" x14ac:dyDescent="0.25">
      <c r="A87" s="119" t="s">
        <v>774</v>
      </c>
      <c r="B87" s="119" t="s">
        <v>605</v>
      </c>
      <c r="C87" s="124"/>
      <c r="D87" s="127">
        <v>1638</v>
      </c>
      <c r="E87" s="127">
        <v>1638</v>
      </c>
      <c r="F87" s="127">
        <v>0</v>
      </c>
      <c r="G87" s="124"/>
      <c r="H87" s="49"/>
    </row>
    <row r="88" spans="1:8" x14ac:dyDescent="0.25">
      <c r="A88" s="120"/>
      <c r="B88" s="125" t="s">
        <v>994</v>
      </c>
      <c r="C88" s="125" t="s">
        <v>995</v>
      </c>
      <c r="D88" s="125"/>
      <c r="E88" s="20"/>
      <c r="F88" s="126">
        <v>0</v>
      </c>
      <c r="G88" s="20"/>
      <c r="H88" s="49"/>
    </row>
    <row r="89" spans="1:8" x14ac:dyDescent="0.25">
      <c r="A89" s="120"/>
      <c r="B89" s="125" t="s">
        <v>996</v>
      </c>
      <c r="C89" s="125" t="s">
        <v>997</v>
      </c>
      <c r="D89" s="125"/>
      <c r="E89" s="20"/>
      <c r="F89" s="126">
        <v>0</v>
      </c>
      <c r="G89" s="20"/>
      <c r="H89" s="49"/>
    </row>
    <row r="90" spans="1:8" x14ac:dyDescent="0.25">
      <c r="A90" s="120"/>
      <c r="B90" s="125" t="s">
        <v>998</v>
      </c>
      <c r="C90" s="125" t="s">
        <v>999</v>
      </c>
      <c r="D90" s="125"/>
      <c r="E90" s="20"/>
      <c r="F90" s="126">
        <v>0</v>
      </c>
      <c r="G90" s="20"/>
      <c r="H90" s="49"/>
    </row>
    <row r="91" spans="1:8" x14ac:dyDescent="0.25">
      <c r="A91" s="119" t="s">
        <v>775</v>
      </c>
      <c r="B91" s="119" t="s">
        <v>742</v>
      </c>
      <c r="C91" s="124"/>
      <c r="D91" s="127">
        <v>27</v>
      </c>
      <c r="E91" s="127">
        <v>27</v>
      </c>
      <c r="F91" s="127">
        <v>1.34</v>
      </c>
      <c r="G91" s="124"/>
      <c r="H91" s="49"/>
    </row>
    <row r="92" spans="1:8" x14ac:dyDescent="0.25">
      <c r="A92" s="120"/>
      <c r="B92" s="125" t="s">
        <v>1000</v>
      </c>
      <c r="C92" s="125" t="s">
        <v>742</v>
      </c>
      <c r="D92" s="125"/>
      <c r="E92" s="20"/>
      <c r="F92" s="126">
        <v>1.34</v>
      </c>
      <c r="G92" s="20"/>
      <c r="H92" s="49"/>
    </row>
    <row r="93" spans="1:8" ht="15" customHeight="1" x14ac:dyDescent="0.25">
      <c r="A93" s="121" t="s">
        <v>1001</v>
      </c>
      <c r="B93" s="122"/>
      <c r="C93" s="122"/>
      <c r="D93" s="122"/>
      <c r="E93" s="122"/>
      <c r="F93" s="122"/>
      <c r="G93" s="121">
        <v>5098.2</v>
      </c>
      <c r="H93" s="122"/>
    </row>
    <row r="94" spans="1:8" ht="15" customHeight="1" x14ac:dyDescent="0.25">
      <c r="A94" s="114"/>
      <c r="B94" s="114"/>
      <c r="C94" s="114"/>
      <c r="D94" s="114"/>
      <c r="E94" s="128" t="s">
        <v>929</v>
      </c>
      <c r="F94" s="114">
        <v>4834.4399999999996</v>
      </c>
      <c r="G94" s="123"/>
      <c r="H94" s="49"/>
    </row>
    <row r="95" spans="1:8" ht="38.25" x14ac:dyDescent="0.25">
      <c r="A95" s="119" t="s">
        <v>1002</v>
      </c>
      <c r="B95" s="119" t="s">
        <v>241</v>
      </c>
      <c r="C95" s="124"/>
      <c r="D95" s="127">
        <v>25085</v>
      </c>
      <c r="E95" s="127">
        <v>25085</v>
      </c>
      <c r="F95" s="127">
        <v>5098.2</v>
      </c>
      <c r="G95" s="124"/>
      <c r="H95" s="49"/>
    </row>
    <row r="96" spans="1:8" x14ac:dyDescent="0.25">
      <c r="A96" s="120"/>
      <c r="B96" s="125" t="s">
        <v>1003</v>
      </c>
      <c r="C96" s="125" t="s">
        <v>1004</v>
      </c>
      <c r="D96" s="125"/>
      <c r="E96" s="20"/>
      <c r="F96" s="126">
        <v>283.5</v>
      </c>
      <c r="G96" s="20"/>
      <c r="H96" s="49"/>
    </row>
    <row r="97" spans="1:8" ht="15" customHeight="1" x14ac:dyDescent="0.25">
      <c r="A97" s="120"/>
      <c r="B97" s="125" t="s">
        <v>1005</v>
      </c>
      <c r="C97" s="125" t="s">
        <v>1006</v>
      </c>
      <c r="D97" s="125"/>
      <c r="E97" s="20"/>
      <c r="F97" s="126">
        <v>0</v>
      </c>
      <c r="G97" s="20"/>
      <c r="H97" s="49"/>
    </row>
    <row r="98" spans="1:8" x14ac:dyDescent="0.25">
      <c r="A98" s="120"/>
      <c r="B98" s="125" t="s">
        <v>1007</v>
      </c>
      <c r="C98" s="125" t="s">
        <v>1008</v>
      </c>
      <c r="D98" s="125"/>
      <c r="E98" s="20"/>
      <c r="F98" s="126">
        <v>4814.7</v>
      </c>
      <c r="G98" s="20"/>
      <c r="H98" s="49"/>
    </row>
    <row r="99" spans="1:8" ht="15" customHeight="1" x14ac:dyDescent="0.25">
      <c r="A99" s="120"/>
      <c r="B99" s="125" t="s">
        <v>1009</v>
      </c>
      <c r="C99" s="125" t="s">
        <v>1010</v>
      </c>
      <c r="D99" s="125"/>
      <c r="E99" s="20"/>
      <c r="F99" s="126">
        <v>0</v>
      </c>
      <c r="G99" s="20"/>
      <c r="H99" s="49"/>
    </row>
    <row r="100" spans="1:8" ht="15" customHeight="1" x14ac:dyDescent="0.25">
      <c r="A100" s="120"/>
      <c r="B100" s="125" t="s">
        <v>1011</v>
      </c>
      <c r="C100" s="125" t="s">
        <v>1012</v>
      </c>
      <c r="D100" s="125"/>
      <c r="E100" s="20"/>
      <c r="F100" s="126">
        <v>0</v>
      </c>
      <c r="G100" s="20"/>
      <c r="H100" s="49"/>
    </row>
    <row r="101" spans="1:8" ht="15" customHeight="1" x14ac:dyDescent="0.25">
      <c r="A101" s="120"/>
      <c r="B101" s="125" t="s">
        <v>1013</v>
      </c>
      <c r="C101" s="125" t="s">
        <v>1014</v>
      </c>
      <c r="D101" s="125"/>
      <c r="E101" s="20"/>
      <c r="F101" s="126">
        <v>0</v>
      </c>
      <c r="G101" s="20"/>
      <c r="H101" s="49"/>
    </row>
    <row r="102" spans="1:8" ht="15" customHeight="1" x14ac:dyDescent="0.25">
      <c r="A102" s="120"/>
      <c r="B102" s="125" t="s">
        <v>1015</v>
      </c>
      <c r="C102" s="125" t="s">
        <v>1016</v>
      </c>
      <c r="D102" s="125"/>
      <c r="E102" s="20"/>
      <c r="F102" s="126">
        <v>0</v>
      </c>
      <c r="G102" s="20"/>
      <c r="H102" s="49"/>
    </row>
    <row r="103" spans="1:8" ht="15" customHeight="1" x14ac:dyDescent="0.25">
      <c r="A103" s="120"/>
      <c r="B103" s="125" t="s">
        <v>1017</v>
      </c>
      <c r="C103" s="125" t="s">
        <v>1018</v>
      </c>
      <c r="D103" s="125"/>
      <c r="E103" s="20"/>
      <c r="F103" s="126">
        <v>0</v>
      </c>
      <c r="G103" s="20"/>
      <c r="H103" s="49"/>
    </row>
    <row r="104" spans="1:8" ht="15" customHeight="1" x14ac:dyDescent="0.25">
      <c r="A104" s="120"/>
      <c r="B104" s="125" t="s">
        <v>1019</v>
      </c>
      <c r="C104" s="125" t="s">
        <v>1020</v>
      </c>
      <c r="D104" s="125"/>
      <c r="E104" s="20"/>
      <c r="F104" s="126">
        <v>0</v>
      </c>
      <c r="G104" s="20"/>
      <c r="H104" s="49"/>
    </row>
    <row r="105" spans="1:8" ht="15" customHeight="1" x14ac:dyDescent="0.25">
      <c r="A105" s="120"/>
      <c r="B105" s="125" t="s">
        <v>1021</v>
      </c>
      <c r="C105" s="125" t="s">
        <v>1022</v>
      </c>
      <c r="D105" s="125"/>
      <c r="E105" s="20"/>
      <c r="F105" s="126">
        <v>0</v>
      </c>
      <c r="G105" s="20"/>
      <c r="H105" s="49"/>
    </row>
    <row r="106" spans="1:8" ht="15" customHeight="1" x14ac:dyDescent="0.25">
      <c r="A106" s="120"/>
      <c r="B106" s="125" t="s">
        <v>1023</v>
      </c>
      <c r="C106" s="125" t="s">
        <v>1024</v>
      </c>
      <c r="D106" s="125"/>
      <c r="E106" s="20"/>
      <c r="F106" s="126">
        <v>0</v>
      </c>
      <c r="G106" s="20"/>
      <c r="H106" s="49"/>
    </row>
    <row r="107" spans="1:8" ht="15" customHeight="1" x14ac:dyDescent="0.25">
      <c r="A107" s="120"/>
      <c r="B107" s="125" t="s">
        <v>1025</v>
      </c>
      <c r="C107" s="125" t="s">
        <v>1026</v>
      </c>
      <c r="D107" s="125"/>
      <c r="E107" s="20"/>
      <c r="F107" s="126">
        <v>0</v>
      </c>
      <c r="G107" s="20"/>
      <c r="H107" s="49"/>
    </row>
    <row r="108" spans="1:8" ht="15" customHeight="1" x14ac:dyDescent="0.25">
      <c r="A108" s="120"/>
      <c r="B108" s="125" t="s">
        <v>1027</v>
      </c>
      <c r="C108" s="125" t="s">
        <v>1028</v>
      </c>
      <c r="D108" s="125"/>
      <c r="E108" s="20"/>
      <c r="F108" s="126">
        <v>0</v>
      </c>
      <c r="G108" s="20"/>
      <c r="H108" s="49"/>
    </row>
    <row r="109" spans="1:8" ht="15" customHeight="1" x14ac:dyDescent="0.25">
      <c r="A109" s="120"/>
      <c r="B109" s="125" t="s">
        <v>1029</v>
      </c>
      <c r="C109" s="125" t="s">
        <v>1030</v>
      </c>
      <c r="D109" s="125"/>
      <c r="E109" s="20"/>
      <c r="F109" s="126">
        <v>0</v>
      </c>
      <c r="G109" s="20"/>
      <c r="H109" s="49"/>
    </row>
    <row r="110" spans="1:8" ht="15" customHeight="1" x14ac:dyDescent="0.25">
      <c r="A110" s="120"/>
      <c r="B110" s="125" t="s">
        <v>1031</v>
      </c>
      <c r="C110" s="125" t="s">
        <v>1032</v>
      </c>
      <c r="D110" s="125"/>
      <c r="E110" s="20"/>
      <c r="F110" s="126">
        <v>0</v>
      </c>
      <c r="G110" s="20"/>
      <c r="H110" s="49"/>
    </row>
    <row r="111" spans="1:8" ht="15" customHeight="1" x14ac:dyDescent="0.25">
      <c r="A111" s="120"/>
      <c r="B111" s="125" t="s">
        <v>1033</v>
      </c>
      <c r="C111" s="125" t="s">
        <v>1034</v>
      </c>
      <c r="D111" s="125"/>
      <c r="E111" s="20"/>
      <c r="F111" s="126">
        <v>0</v>
      </c>
      <c r="G111" s="20"/>
      <c r="H111" s="49"/>
    </row>
    <row r="112" spans="1:8" ht="15" customHeight="1" x14ac:dyDescent="0.25">
      <c r="A112" s="120"/>
      <c r="B112" s="125" t="s">
        <v>1035</v>
      </c>
      <c r="C112" s="125" t="s">
        <v>1036</v>
      </c>
      <c r="D112" s="125"/>
      <c r="E112" s="20"/>
      <c r="F112" s="126">
        <v>0</v>
      </c>
      <c r="G112" s="20"/>
      <c r="H112" s="49"/>
    </row>
    <row r="113" spans="1:8" ht="15" customHeight="1" x14ac:dyDescent="0.25">
      <c r="A113" s="120"/>
      <c r="B113" s="125" t="s">
        <v>1037</v>
      </c>
      <c r="C113" s="125" t="s">
        <v>1038</v>
      </c>
      <c r="D113" s="125"/>
      <c r="E113" s="20"/>
      <c r="F113" s="126">
        <v>0</v>
      </c>
      <c r="G113" s="20"/>
      <c r="H113" s="49"/>
    </row>
    <row r="114" spans="1:8" x14ac:dyDescent="0.25">
      <c r="A114" s="120"/>
      <c r="B114" s="125" t="s">
        <v>1039</v>
      </c>
      <c r="C114" s="125" t="s">
        <v>1040</v>
      </c>
      <c r="D114" s="125"/>
      <c r="E114" s="20"/>
      <c r="F114" s="126">
        <v>0</v>
      </c>
      <c r="G114" s="20"/>
      <c r="H114" s="49"/>
    </row>
    <row r="115" spans="1:8" ht="15" customHeight="1" x14ac:dyDescent="0.25">
      <c r="A115" s="120"/>
      <c r="B115" s="125" t="s">
        <v>1041</v>
      </c>
      <c r="C115" s="125" t="s">
        <v>1042</v>
      </c>
      <c r="D115" s="125"/>
      <c r="E115" s="20"/>
      <c r="F115" s="126">
        <v>0</v>
      </c>
      <c r="G115" s="20"/>
      <c r="H115" s="49"/>
    </row>
    <row r="116" spans="1:8" ht="15" customHeight="1" x14ac:dyDescent="0.25">
      <c r="A116" s="120"/>
      <c r="B116" s="125" t="s">
        <v>1043</v>
      </c>
      <c r="C116" s="125" t="s">
        <v>1044</v>
      </c>
      <c r="D116" s="125"/>
      <c r="E116" s="20"/>
      <c r="F116" s="126">
        <v>0</v>
      </c>
      <c r="G116" s="20"/>
      <c r="H116" s="49"/>
    </row>
    <row r="117" spans="1:8" ht="15" customHeight="1" x14ac:dyDescent="0.25">
      <c r="A117" s="120"/>
      <c r="B117" s="125" t="s">
        <v>1045</v>
      </c>
      <c r="C117" s="125" t="s">
        <v>1046</v>
      </c>
      <c r="D117" s="125"/>
      <c r="E117" s="20"/>
      <c r="F117" s="126">
        <v>0</v>
      </c>
      <c r="G117" s="20"/>
      <c r="H117" s="49"/>
    </row>
    <row r="118" spans="1:8" ht="15" customHeight="1" x14ac:dyDescent="0.25">
      <c r="A118" s="120"/>
      <c r="B118" s="125" t="s">
        <v>1047</v>
      </c>
      <c r="C118" s="125" t="s">
        <v>1048</v>
      </c>
      <c r="D118" s="125"/>
      <c r="E118" s="20"/>
      <c r="F118" s="126">
        <v>0</v>
      </c>
      <c r="G118" s="20"/>
      <c r="H118" s="49"/>
    </row>
    <row r="119" spans="1:8" ht="15" customHeight="1" x14ac:dyDescent="0.25">
      <c r="A119" s="120"/>
      <c r="B119" s="125" t="s">
        <v>1049</v>
      </c>
      <c r="C119" s="125" t="s">
        <v>1050</v>
      </c>
      <c r="D119" s="125"/>
      <c r="E119" s="20"/>
      <c r="F119" s="126">
        <v>0</v>
      </c>
      <c r="G119" s="20"/>
      <c r="H119" s="49"/>
    </row>
    <row r="120" spans="1:8" ht="15" customHeight="1" x14ac:dyDescent="0.25">
      <c r="A120" s="120"/>
      <c r="B120" s="125" t="s">
        <v>1051</v>
      </c>
      <c r="C120" s="125" t="s">
        <v>1052</v>
      </c>
      <c r="D120" s="125"/>
      <c r="E120" s="20"/>
      <c r="F120" s="126">
        <v>0</v>
      </c>
      <c r="G120" s="20"/>
      <c r="H120" s="49"/>
    </row>
    <row r="121" spans="1:8" ht="25.5" x14ac:dyDescent="0.25">
      <c r="A121" s="119" t="s">
        <v>749</v>
      </c>
      <c r="B121" s="119" t="s">
        <v>401</v>
      </c>
      <c r="C121" s="124"/>
      <c r="D121" s="127">
        <v>4911</v>
      </c>
      <c r="E121" s="127">
        <v>4911</v>
      </c>
      <c r="F121" s="127">
        <v>4812.5</v>
      </c>
      <c r="G121" s="124"/>
      <c r="H121" s="49"/>
    </row>
    <row r="122" spans="1:8" x14ac:dyDescent="0.25">
      <c r="A122" s="120"/>
      <c r="B122" s="125" t="s">
        <v>937</v>
      </c>
      <c r="C122" s="125" t="s">
        <v>938</v>
      </c>
      <c r="D122" s="125"/>
      <c r="E122" s="20"/>
      <c r="F122" s="126">
        <v>0</v>
      </c>
      <c r="G122" s="20"/>
      <c r="H122" s="49"/>
    </row>
    <row r="123" spans="1:8" x14ac:dyDescent="0.25">
      <c r="A123" s="120"/>
      <c r="B123" s="125" t="s">
        <v>939</v>
      </c>
      <c r="C123" s="125" t="s">
        <v>940</v>
      </c>
      <c r="D123" s="125"/>
      <c r="E123" s="20"/>
      <c r="F123" s="126">
        <v>0</v>
      </c>
      <c r="G123" s="20"/>
      <c r="H123" s="49"/>
    </row>
    <row r="124" spans="1:8" x14ac:dyDescent="0.25">
      <c r="A124" s="120"/>
      <c r="B124" s="125" t="s">
        <v>941</v>
      </c>
      <c r="C124" s="125" t="s">
        <v>942</v>
      </c>
      <c r="D124" s="125"/>
      <c r="E124" s="20"/>
      <c r="F124" s="126">
        <v>0</v>
      </c>
      <c r="G124" s="20"/>
      <c r="H124" s="49"/>
    </row>
    <row r="125" spans="1:8" x14ac:dyDescent="0.25">
      <c r="A125" s="120"/>
      <c r="B125" s="125" t="s">
        <v>943</v>
      </c>
      <c r="C125" s="125" t="s">
        <v>944</v>
      </c>
      <c r="D125" s="125"/>
      <c r="E125" s="20"/>
      <c r="F125" s="126">
        <v>4812.5</v>
      </c>
      <c r="G125" s="20"/>
      <c r="H125" s="49"/>
    </row>
    <row r="126" spans="1:8" ht="15" customHeight="1" x14ac:dyDescent="0.25">
      <c r="A126" s="120"/>
      <c r="B126" s="125" t="s">
        <v>945</v>
      </c>
      <c r="C126" s="125" t="s">
        <v>946</v>
      </c>
      <c r="D126" s="125"/>
      <c r="E126" s="20"/>
      <c r="F126" s="126">
        <v>0</v>
      </c>
      <c r="G126" s="20"/>
      <c r="H126" s="49"/>
    </row>
    <row r="127" spans="1:8" ht="51" x14ac:dyDescent="0.25">
      <c r="A127" s="119" t="s">
        <v>747</v>
      </c>
      <c r="B127" s="119" t="s">
        <v>563</v>
      </c>
      <c r="C127" s="124"/>
      <c r="D127" s="127">
        <v>0</v>
      </c>
      <c r="E127" s="127">
        <v>0</v>
      </c>
      <c r="F127" s="127">
        <v>9.33</v>
      </c>
      <c r="G127" s="124"/>
      <c r="H127" s="49"/>
    </row>
    <row r="128" spans="1:8" x14ac:dyDescent="0.25">
      <c r="A128" s="120"/>
      <c r="B128" s="125" t="s">
        <v>957</v>
      </c>
      <c r="C128" s="125" t="s">
        <v>958</v>
      </c>
      <c r="D128" s="125"/>
      <c r="E128" s="20"/>
      <c r="F128" s="126">
        <v>0</v>
      </c>
      <c r="G128" s="20"/>
      <c r="H128" s="49"/>
    </row>
    <row r="129" spans="1:8" ht="15" customHeight="1" x14ac:dyDescent="0.25">
      <c r="A129" s="120"/>
      <c r="B129" s="125" t="s">
        <v>959</v>
      </c>
      <c r="C129" s="125" t="s">
        <v>960</v>
      </c>
      <c r="D129" s="125"/>
      <c r="E129" s="20"/>
      <c r="F129" s="126">
        <v>0</v>
      </c>
      <c r="G129" s="20"/>
      <c r="H129" s="49"/>
    </row>
    <row r="130" spans="1:8" x14ac:dyDescent="0.25">
      <c r="A130" s="120"/>
      <c r="B130" s="125" t="s">
        <v>961</v>
      </c>
      <c r="C130" s="125" t="s">
        <v>962</v>
      </c>
      <c r="D130" s="125"/>
      <c r="E130" s="20"/>
      <c r="F130" s="126">
        <v>0</v>
      </c>
      <c r="G130" s="20"/>
      <c r="H130" s="49"/>
    </row>
    <row r="131" spans="1:8" x14ac:dyDescent="0.25">
      <c r="A131" s="120"/>
      <c r="B131" s="125" t="s">
        <v>963</v>
      </c>
      <c r="C131" s="125" t="s">
        <v>964</v>
      </c>
      <c r="D131" s="125"/>
      <c r="E131" s="20"/>
      <c r="F131" s="126">
        <v>0</v>
      </c>
      <c r="G131" s="20"/>
      <c r="H131" s="49"/>
    </row>
    <row r="132" spans="1:8" x14ac:dyDescent="0.25">
      <c r="A132" s="120"/>
      <c r="B132" s="125" t="s">
        <v>965</v>
      </c>
      <c r="C132" s="125" t="s">
        <v>966</v>
      </c>
      <c r="D132" s="125"/>
      <c r="E132" s="20"/>
      <c r="F132" s="126">
        <v>0</v>
      </c>
      <c r="G132" s="20"/>
      <c r="H132" s="49"/>
    </row>
    <row r="133" spans="1:8" ht="15" customHeight="1" x14ac:dyDescent="0.25">
      <c r="A133" s="120"/>
      <c r="B133" s="125" t="s">
        <v>967</v>
      </c>
      <c r="C133" s="125" t="s">
        <v>968</v>
      </c>
      <c r="D133" s="125"/>
      <c r="E133" s="20"/>
      <c r="F133" s="126">
        <v>9.33</v>
      </c>
      <c r="G133" s="20"/>
      <c r="H133" s="49"/>
    </row>
    <row r="134" spans="1:8" x14ac:dyDescent="0.25">
      <c r="A134" s="119" t="s">
        <v>764</v>
      </c>
      <c r="B134" s="119" t="s">
        <v>387</v>
      </c>
      <c r="C134" s="124"/>
      <c r="D134" s="127">
        <v>18316</v>
      </c>
      <c r="E134" s="127">
        <v>18316</v>
      </c>
      <c r="F134" s="127">
        <v>12.61</v>
      </c>
      <c r="G134" s="124"/>
      <c r="H134" s="49"/>
    </row>
    <row r="135" spans="1:8" x14ac:dyDescent="0.25">
      <c r="A135" s="120"/>
      <c r="B135" s="125" t="s">
        <v>1053</v>
      </c>
      <c r="C135" s="125" t="s">
        <v>1054</v>
      </c>
      <c r="D135" s="125"/>
      <c r="E135" s="20"/>
      <c r="F135" s="126">
        <v>0</v>
      </c>
      <c r="G135" s="20"/>
      <c r="H135" s="49"/>
    </row>
    <row r="136" spans="1:8" x14ac:dyDescent="0.25">
      <c r="A136" s="120"/>
      <c r="B136" s="125" t="s">
        <v>1055</v>
      </c>
      <c r="C136" s="125" t="s">
        <v>1056</v>
      </c>
      <c r="D136" s="125"/>
      <c r="E136" s="20"/>
      <c r="F136" s="126">
        <v>0</v>
      </c>
      <c r="G136" s="20"/>
      <c r="H136" s="49"/>
    </row>
    <row r="137" spans="1:8" x14ac:dyDescent="0.25">
      <c r="A137" s="120"/>
      <c r="B137" s="125" t="s">
        <v>1057</v>
      </c>
      <c r="C137" s="125" t="s">
        <v>1058</v>
      </c>
      <c r="D137" s="125"/>
      <c r="E137" s="20"/>
      <c r="F137" s="126">
        <v>0</v>
      </c>
      <c r="G137" s="20"/>
      <c r="H137" s="49"/>
    </row>
    <row r="138" spans="1:8" x14ac:dyDescent="0.25">
      <c r="A138" s="120"/>
      <c r="B138" s="125" t="s">
        <v>1059</v>
      </c>
      <c r="C138" s="125" t="s">
        <v>1060</v>
      </c>
      <c r="D138" s="125"/>
      <c r="E138" s="20"/>
      <c r="F138" s="126">
        <v>12.61</v>
      </c>
      <c r="G138" s="20"/>
      <c r="H138" s="49"/>
    </row>
    <row r="139" spans="1:8" x14ac:dyDescent="0.25">
      <c r="A139" s="120"/>
      <c r="B139" s="125" t="s">
        <v>1061</v>
      </c>
      <c r="C139" s="125" t="s">
        <v>1062</v>
      </c>
      <c r="D139" s="125"/>
      <c r="E139" s="20"/>
      <c r="F139" s="126">
        <v>0</v>
      </c>
      <c r="G139" s="20"/>
      <c r="H139" s="49"/>
    </row>
    <row r="140" spans="1:8" x14ac:dyDescent="0.25">
      <c r="A140" s="120"/>
      <c r="B140" s="125" t="s">
        <v>1063</v>
      </c>
      <c r="C140" s="125" t="s">
        <v>1064</v>
      </c>
      <c r="D140" s="125"/>
      <c r="E140" s="20"/>
      <c r="F140" s="126">
        <v>0</v>
      </c>
      <c r="G140" s="20"/>
      <c r="H140" s="49"/>
    </row>
    <row r="141" spans="1:8" x14ac:dyDescent="0.25">
      <c r="A141" s="120"/>
      <c r="B141" s="125" t="s">
        <v>1065</v>
      </c>
      <c r="C141" s="125" t="s">
        <v>1066</v>
      </c>
      <c r="D141" s="125"/>
      <c r="E141" s="20"/>
      <c r="F141" s="126">
        <v>0</v>
      </c>
      <c r="G141" s="20"/>
      <c r="H141" s="49"/>
    </row>
    <row r="142" spans="1:8" ht="25.5" x14ac:dyDescent="0.25">
      <c r="A142" s="119" t="s">
        <v>770</v>
      </c>
      <c r="B142" s="119" t="s">
        <v>425</v>
      </c>
      <c r="C142" s="124"/>
      <c r="D142" s="127">
        <v>531</v>
      </c>
      <c r="E142" s="127">
        <v>531</v>
      </c>
      <c r="F142" s="127">
        <v>0</v>
      </c>
      <c r="G142" s="124"/>
      <c r="H142" s="49"/>
    </row>
    <row r="143" spans="1:8" ht="15" customHeight="1" x14ac:dyDescent="0.25">
      <c r="A143" s="120"/>
      <c r="B143" s="125" t="s">
        <v>1067</v>
      </c>
      <c r="C143" s="125" t="s">
        <v>1068</v>
      </c>
      <c r="D143" s="125"/>
      <c r="E143" s="20"/>
      <c r="F143" s="126">
        <v>0</v>
      </c>
      <c r="G143" s="20"/>
      <c r="H143" s="49"/>
    </row>
    <row r="144" spans="1:8" x14ac:dyDescent="0.25">
      <c r="A144" s="120"/>
      <c r="B144" s="125" t="s">
        <v>1069</v>
      </c>
      <c r="C144" s="125" t="s">
        <v>1070</v>
      </c>
      <c r="D144" s="125"/>
      <c r="E144" s="20"/>
      <c r="F144" s="126">
        <v>0</v>
      </c>
      <c r="G144" s="20"/>
      <c r="H144" s="49"/>
    </row>
    <row r="145" spans="1:8" x14ac:dyDescent="0.25">
      <c r="A145" s="120"/>
      <c r="B145" s="125" t="s">
        <v>1071</v>
      </c>
      <c r="C145" s="125" t="s">
        <v>1072</v>
      </c>
      <c r="D145" s="125"/>
      <c r="E145" s="20"/>
      <c r="F145" s="126">
        <v>0</v>
      </c>
      <c r="G145" s="20"/>
      <c r="H145" s="49"/>
    </row>
    <row r="146" spans="1:8" ht="51" x14ac:dyDescent="0.25">
      <c r="A146" s="119" t="s">
        <v>771</v>
      </c>
      <c r="B146" s="119" t="s">
        <v>735</v>
      </c>
      <c r="C146" s="124"/>
      <c r="D146" s="127">
        <v>1327</v>
      </c>
      <c r="E146" s="127">
        <v>1327</v>
      </c>
      <c r="F146" s="127">
        <v>0</v>
      </c>
      <c r="G146" s="124"/>
      <c r="H146" s="49"/>
    </row>
    <row r="147" spans="1:8" ht="15" customHeight="1" x14ac:dyDescent="0.25">
      <c r="A147" s="120"/>
      <c r="B147" s="125" t="s">
        <v>1073</v>
      </c>
      <c r="C147" s="125" t="s">
        <v>1074</v>
      </c>
      <c r="D147" s="125"/>
      <c r="E147" s="20"/>
      <c r="F147" s="126">
        <v>0</v>
      </c>
      <c r="G147" s="20"/>
      <c r="H147" s="49"/>
    </row>
    <row r="148" spans="1:8" ht="15" customHeight="1" x14ac:dyDescent="0.25">
      <c r="A148" s="120"/>
      <c r="B148" s="125" t="s">
        <v>1075</v>
      </c>
      <c r="C148" s="125" t="s">
        <v>735</v>
      </c>
      <c r="D148" s="125"/>
      <c r="E148" s="20"/>
      <c r="F148" s="126">
        <v>0</v>
      </c>
      <c r="G148" s="20"/>
      <c r="H148" s="49"/>
    </row>
    <row r="149" spans="1:8" x14ac:dyDescent="0.25">
      <c r="A149" s="120"/>
      <c r="B149" s="125" t="s">
        <v>1076</v>
      </c>
      <c r="C149" s="125" t="s">
        <v>1077</v>
      </c>
      <c r="D149" s="125"/>
      <c r="E149" s="20"/>
      <c r="F149" s="126">
        <v>0</v>
      </c>
      <c r="G149" s="20"/>
      <c r="H149" s="49"/>
    </row>
    <row r="150" spans="1:8" ht="15" customHeight="1" x14ac:dyDescent="0.25">
      <c r="A150" s="120"/>
      <c r="B150" s="125" t="s">
        <v>1078</v>
      </c>
      <c r="C150" s="125" t="s">
        <v>1079</v>
      </c>
      <c r="D150" s="125"/>
      <c r="E150" s="20"/>
      <c r="F150" s="126">
        <v>0</v>
      </c>
      <c r="G150" s="20"/>
      <c r="H150" s="49"/>
    </row>
    <row r="151" spans="1:8" ht="15" customHeight="1" x14ac:dyDescent="0.25">
      <c r="A151" s="120"/>
      <c r="B151" s="125" t="s">
        <v>1080</v>
      </c>
      <c r="C151" s="125" t="s">
        <v>1081</v>
      </c>
      <c r="D151" s="125"/>
      <c r="E151" s="20"/>
      <c r="F151" s="126">
        <v>0</v>
      </c>
      <c r="G151" s="20"/>
      <c r="H151" s="49"/>
    </row>
    <row r="152" spans="1:8" ht="15" customHeight="1" x14ac:dyDescent="0.25">
      <c r="A152" s="120"/>
      <c r="B152" s="125" t="s">
        <v>1082</v>
      </c>
      <c r="C152" s="125" t="s">
        <v>1083</v>
      </c>
      <c r="D152" s="125"/>
      <c r="E152" s="20"/>
      <c r="F152" s="126">
        <v>0</v>
      </c>
      <c r="G152" s="20"/>
      <c r="H152" s="49"/>
    </row>
    <row r="153" spans="1:8" ht="15" customHeight="1" x14ac:dyDescent="0.25">
      <c r="A153" s="120"/>
      <c r="B153" s="125" t="s">
        <v>1084</v>
      </c>
      <c r="C153" s="125" t="s">
        <v>1085</v>
      </c>
      <c r="D153" s="125"/>
      <c r="E153" s="20"/>
      <c r="F153" s="126">
        <v>0</v>
      </c>
      <c r="G153" s="20"/>
      <c r="H153" s="49"/>
    </row>
    <row r="154" spans="1:8" ht="15" customHeight="1" x14ac:dyDescent="0.25">
      <c r="A154" s="120"/>
      <c r="B154" s="125" t="s">
        <v>1086</v>
      </c>
      <c r="C154" s="125" t="s">
        <v>1087</v>
      </c>
      <c r="D154" s="125"/>
      <c r="E154" s="20"/>
      <c r="F154" s="126">
        <v>0</v>
      </c>
      <c r="G154" s="20"/>
      <c r="H154" s="49"/>
    </row>
    <row r="155" spans="1:8" ht="15" customHeight="1" x14ac:dyDescent="0.25">
      <c r="A155" s="120"/>
      <c r="B155" s="125" t="s">
        <v>1088</v>
      </c>
      <c r="C155" s="125" t="s">
        <v>1089</v>
      </c>
      <c r="D155" s="125"/>
      <c r="E155" s="20"/>
      <c r="F155" s="126">
        <v>0</v>
      </c>
      <c r="G155" s="20"/>
      <c r="H155" s="49"/>
    </row>
    <row r="156" spans="1:8" ht="15" customHeight="1" x14ac:dyDescent="0.25">
      <c r="A156" s="120"/>
      <c r="B156" s="125" t="s">
        <v>1090</v>
      </c>
      <c r="C156" s="125" t="s">
        <v>1091</v>
      </c>
      <c r="D156" s="125"/>
      <c r="E156" s="20"/>
      <c r="F156" s="126">
        <v>0</v>
      </c>
      <c r="G156" s="20"/>
      <c r="H156" s="49"/>
    </row>
    <row r="157" spans="1:8" ht="15" customHeight="1" x14ac:dyDescent="0.25">
      <c r="A157" s="120"/>
      <c r="B157" s="125" t="s">
        <v>1092</v>
      </c>
      <c r="C157" s="125" t="s">
        <v>1093</v>
      </c>
      <c r="D157" s="125"/>
      <c r="E157" s="20"/>
      <c r="F157" s="126">
        <v>0</v>
      </c>
      <c r="G157" s="20"/>
      <c r="H157" s="49"/>
    </row>
    <row r="158" spans="1:8" ht="15" customHeight="1" x14ac:dyDescent="0.25">
      <c r="A158" s="120"/>
      <c r="B158" s="125" t="s">
        <v>1094</v>
      </c>
      <c r="C158" s="125" t="s">
        <v>1095</v>
      </c>
      <c r="D158" s="125"/>
      <c r="E158" s="20"/>
      <c r="F158" s="126">
        <v>0</v>
      </c>
      <c r="G158" s="20"/>
      <c r="H158" s="49"/>
    </row>
    <row r="159" spans="1:8" ht="15" customHeight="1" x14ac:dyDescent="0.25">
      <c r="A159" s="120"/>
      <c r="B159" s="125" t="s">
        <v>1096</v>
      </c>
      <c r="C159" s="125" t="s">
        <v>1097</v>
      </c>
      <c r="D159" s="125"/>
      <c r="E159" s="20"/>
      <c r="F159" s="126">
        <v>0</v>
      </c>
      <c r="G159" s="20"/>
      <c r="H159" s="49"/>
    </row>
    <row r="160" spans="1:8" ht="15" customHeight="1" x14ac:dyDescent="0.25">
      <c r="A160" s="120"/>
      <c r="B160" s="125" t="s">
        <v>1098</v>
      </c>
      <c r="C160" s="125" t="s">
        <v>1099</v>
      </c>
      <c r="D160" s="125"/>
      <c r="E160" s="20"/>
      <c r="F160" s="126">
        <v>0</v>
      </c>
      <c r="G160" s="20"/>
      <c r="H160" s="49"/>
    </row>
    <row r="161" spans="1:8" ht="15" customHeight="1" x14ac:dyDescent="0.25">
      <c r="A161" s="120"/>
      <c r="B161" s="125" t="s">
        <v>1100</v>
      </c>
      <c r="C161" s="125" t="s">
        <v>1101</v>
      </c>
      <c r="D161" s="125"/>
      <c r="E161" s="20"/>
      <c r="F161" s="126">
        <v>0</v>
      </c>
      <c r="G161" s="20"/>
      <c r="H161" s="49"/>
    </row>
    <row r="162" spans="1:8" ht="15" customHeight="1" x14ac:dyDescent="0.25">
      <c r="A162" s="120"/>
      <c r="B162" s="125" t="s">
        <v>1102</v>
      </c>
      <c r="C162" s="125" t="s">
        <v>1103</v>
      </c>
      <c r="D162" s="125"/>
      <c r="E162" s="20"/>
      <c r="F162" s="126">
        <v>0</v>
      </c>
      <c r="G162" s="20"/>
      <c r="H162" s="49"/>
    </row>
    <row r="163" spans="1:8" ht="15" customHeight="1" x14ac:dyDescent="0.25">
      <c r="A163" s="120"/>
      <c r="B163" s="125" t="s">
        <v>1104</v>
      </c>
      <c r="C163" s="125" t="s">
        <v>1105</v>
      </c>
      <c r="D163" s="125"/>
      <c r="E163" s="20"/>
      <c r="F163" s="126">
        <v>0</v>
      </c>
      <c r="G163" s="20"/>
      <c r="H163" s="49"/>
    </row>
    <row r="164" spans="1:8" ht="15" customHeight="1" x14ac:dyDescent="0.25">
      <c r="A164" s="120"/>
      <c r="B164" s="125" t="s">
        <v>1106</v>
      </c>
      <c r="C164" s="125" t="s">
        <v>1107</v>
      </c>
      <c r="D164" s="125"/>
      <c r="E164" s="20"/>
      <c r="F164" s="126">
        <v>0</v>
      </c>
      <c r="G164" s="20"/>
      <c r="H164" s="49"/>
    </row>
    <row r="165" spans="1:8" ht="15" customHeight="1" x14ac:dyDescent="0.25">
      <c r="A165" s="120"/>
      <c r="B165" s="125" t="s">
        <v>1108</v>
      </c>
      <c r="C165" s="125" t="s">
        <v>1109</v>
      </c>
      <c r="D165" s="125"/>
      <c r="E165" s="20"/>
      <c r="F165" s="126">
        <v>0</v>
      </c>
      <c r="G165" s="20"/>
      <c r="H165" s="49"/>
    </row>
    <row r="166" spans="1:8" ht="15" customHeight="1" x14ac:dyDescent="0.25">
      <c r="A166" s="120"/>
      <c r="B166" s="125" t="s">
        <v>1110</v>
      </c>
      <c r="C166" s="125" t="s">
        <v>1111</v>
      </c>
      <c r="D166" s="125"/>
      <c r="E166" s="20"/>
      <c r="F166" s="126">
        <v>0</v>
      </c>
      <c r="G166" s="20"/>
      <c r="H166" s="49"/>
    </row>
    <row r="167" spans="1:8" ht="15" customHeight="1" x14ac:dyDescent="0.25">
      <c r="A167" s="120"/>
      <c r="B167" s="125" t="s">
        <v>1112</v>
      </c>
      <c r="C167" s="125" t="s">
        <v>1113</v>
      </c>
      <c r="D167" s="125"/>
      <c r="E167" s="20"/>
      <c r="F167" s="126">
        <v>0</v>
      </c>
      <c r="G167" s="20"/>
      <c r="H167" s="49"/>
    </row>
    <row r="168" spans="1:8" ht="15" customHeight="1" x14ac:dyDescent="0.25">
      <c r="A168" s="120"/>
      <c r="B168" s="125" t="s">
        <v>1114</v>
      </c>
      <c r="C168" s="125" t="s">
        <v>1115</v>
      </c>
      <c r="D168" s="125"/>
      <c r="E168" s="20"/>
      <c r="F168" s="126">
        <v>0</v>
      </c>
      <c r="G168" s="20"/>
      <c r="H168" s="49"/>
    </row>
    <row r="169" spans="1:8" ht="15" customHeight="1" x14ac:dyDescent="0.25">
      <c r="A169" s="120"/>
      <c r="B169" s="125" t="s">
        <v>1116</v>
      </c>
      <c r="C169" s="125" t="s">
        <v>1117</v>
      </c>
      <c r="D169" s="125"/>
      <c r="E169" s="20"/>
      <c r="F169" s="126">
        <v>0</v>
      </c>
      <c r="G169" s="20"/>
      <c r="H169" s="49"/>
    </row>
    <row r="170" spans="1:8" ht="15" customHeight="1" x14ac:dyDescent="0.25">
      <c r="A170" s="120"/>
      <c r="B170" s="125" t="s">
        <v>1118</v>
      </c>
      <c r="C170" s="125" t="s">
        <v>1119</v>
      </c>
      <c r="D170" s="125"/>
      <c r="E170" s="20"/>
      <c r="F170" s="126">
        <v>0</v>
      </c>
      <c r="G170" s="20"/>
      <c r="H170" s="49"/>
    </row>
    <row r="171" spans="1:8" ht="15" customHeight="1" x14ac:dyDescent="0.25">
      <c r="A171" s="121" t="s">
        <v>1120</v>
      </c>
      <c r="B171" s="122"/>
      <c r="C171" s="122"/>
      <c r="D171" s="122"/>
      <c r="E171" s="122"/>
      <c r="F171" s="122"/>
      <c r="G171" s="121">
        <v>391601.52</v>
      </c>
      <c r="H171" s="122"/>
    </row>
    <row r="172" spans="1:8" ht="15" customHeight="1" x14ac:dyDescent="0.25">
      <c r="A172" s="114"/>
      <c r="B172" s="114"/>
      <c r="C172" s="114"/>
      <c r="D172" s="114"/>
      <c r="E172" s="128" t="s">
        <v>929</v>
      </c>
      <c r="F172" s="114">
        <v>388338.37</v>
      </c>
      <c r="G172" s="123"/>
      <c r="H172" s="49"/>
    </row>
    <row r="173" spans="1:8" ht="63.75" x14ac:dyDescent="0.25">
      <c r="A173" s="119" t="s">
        <v>1121</v>
      </c>
      <c r="B173" s="119" t="s">
        <v>146</v>
      </c>
      <c r="C173" s="124"/>
      <c r="D173" s="127">
        <v>28264</v>
      </c>
      <c r="E173" s="127">
        <v>28264</v>
      </c>
      <c r="F173" s="127">
        <v>0</v>
      </c>
      <c r="G173" s="124"/>
      <c r="H173" s="49"/>
    </row>
    <row r="174" spans="1:8" ht="15" customHeight="1" x14ac:dyDescent="0.25">
      <c r="A174" s="120"/>
      <c r="B174" s="125" t="s">
        <v>1122</v>
      </c>
      <c r="C174" s="125" t="s">
        <v>1123</v>
      </c>
      <c r="D174" s="125"/>
      <c r="E174" s="20"/>
      <c r="F174" s="126">
        <v>0</v>
      </c>
      <c r="G174" s="20"/>
      <c r="H174" s="49"/>
    </row>
    <row r="175" spans="1:8" ht="15" customHeight="1" x14ac:dyDescent="0.25">
      <c r="A175" s="120"/>
      <c r="B175" s="125" t="s">
        <v>1124</v>
      </c>
      <c r="C175" s="125" t="s">
        <v>1125</v>
      </c>
      <c r="D175" s="125"/>
      <c r="E175" s="20"/>
      <c r="F175" s="126">
        <v>0</v>
      </c>
      <c r="G175" s="20"/>
      <c r="H175" s="49"/>
    </row>
    <row r="176" spans="1:8" ht="63.75" x14ac:dyDescent="0.25">
      <c r="A176" s="119" t="s">
        <v>1126</v>
      </c>
      <c r="B176" s="119" t="s">
        <v>146</v>
      </c>
      <c r="C176" s="124"/>
      <c r="D176" s="127">
        <v>456817</v>
      </c>
      <c r="E176" s="127">
        <v>456817</v>
      </c>
      <c r="F176" s="127">
        <v>379331.11</v>
      </c>
      <c r="G176" s="124"/>
      <c r="H176" s="49"/>
    </row>
    <row r="177" spans="1:8" ht="15" customHeight="1" x14ac:dyDescent="0.25">
      <c r="A177" s="120"/>
      <c r="B177" s="125" t="s">
        <v>1122</v>
      </c>
      <c r="C177" s="125" t="s">
        <v>1123</v>
      </c>
      <c r="D177" s="125"/>
      <c r="E177" s="20"/>
      <c r="F177" s="126">
        <v>379331.44</v>
      </c>
      <c r="G177" s="20"/>
      <c r="H177" s="49"/>
    </row>
    <row r="178" spans="1:8" ht="15" customHeight="1" x14ac:dyDescent="0.25">
      <c r="A178" s="120"/>
      <c r="B178" s="125" t="s">
        <v>1124</v>
      </c>
      <c r="C178" s="125" t="s">
        <v>1125</v>
      </c>
      <c r="D178" s="125"/>
      <c r="E178" s="20"/>
      <c r="F178" s="126">
        <v>0</v>
      </c>
      <c r="G178" s="20"/>
      <c r="H178" s="49"/>
    </row>
    <row r="179" spans="1:8" ht="51" x14ac:dyDescent="0.25">
      <c r="A179" s="119" t="s">
        <v>1127</v>
      </c>
      <c r="B179" s="119" t="s">
        <v>536</v>
      </c>
      <c r="C179" s="124"/>
      <c r="D179" s="127">
        <v>0</v>
      </c>
      <c r="E179" s="127">
        <v>0</v>
      </c>
      <c r="F179" s="127">
        <v>12120.08</v>
      </c>
      <c r="G179" s="124"/>
      <c r="H179" s="49"/>
    </row>
    <row r="180" spans="1:8" ht="15" customHeight="1" x14ac:dyDescent="0.25">
      <c r="A180" s="120"/>
      <c r="B180" s="125" t="s">
        <v>1128</v>
      </c>
      <c r="C180" s="125" t="s">
        <v>1129</v>
      </c>
      <c r="D180" s="125"/>
      <c r="E180" s="20"/>
      <c r="F180" s="126">
        <v>12120.08</v>
      </c>
      <c r="G180" s="20"/>
      <c r="H180" s="49"/>
    </row>
    <row r="181" spans="1:8" ht="15" customHeight="1" x14ac:dyDescent="0.25">
      <c r="A181" s="120"/>
      <c r="B181" s="125" t="s">
        <v>1130</v>
      </c>
      <c r="C181" s="125" t="s">
        <v>1131</v>
      </c>
      <c r="D181" s="125"/>
      <c r="E181" s="20"/>
      <c r="F181" s="126">
        <v>0</v>
      </c>
      <c r="G181" s="20"/>
      <c r="H181" s="49"/>
    </row>
    <row r="182" spans="1:8" ht="15" customHeight="1" x14ac:dyDescent="0.25">
      <c r="A182" s="120"/>
      <c r="B182" s="125" t="s">
        <v>1132</v>
      </c>
      <c r="C182" s="125" t="s">
        <v>1133</v>
      </c>
      <c r="D182" s="125"/>
      <c r="E182" s="20"/>
      <c r="F182" s="126">
        <v>0</v>
      </c>
      <c r="G182" s="20"/>
      <c r="H182" s="49"/>
    </row>
    <row r="183" spans="1:8" ht="15" customHeight="1" x14ac:dyDescent="0.25">
      <c r="A183" s="120"/>
      <c r="B183" s="125" t="s">
        <v>1134</v>
      </c>
      <c r="C183" s="125" t="s">
        <v>1135</v>
      </c>
      <c r="D183" s="125"/>
      <c r="E183" s="20"/>
      <c r="F183" s="126">
        <v>0</v>
      </c>
      <c r="G183" s="20"/>
      <c r="H183" s="49"/>
    </row>
    <row r="184" spans="1:8" ht="15" customHeight="1" x14ac:dyDescent="0.25">
      <c r="A184" s="120"/>
      <c r="B184" s="125" t="s">
        <v>1136</v>
      </c>
      <c r="C184" s="125" t="s">
        <v>1137</v>
      </c>
      <c r="D184" s="125"/>
      <c r="E184" s="20"/>
      <c r="F184" s="126">
        <v>0</v>
      </c>
      <c r="G184" s="20"/>
      <c r="H184" s="49"/>
    </row>
    <row r="185" spans="1:8" ht="15" customHeight="1" x14ac:dyDescent="0.25">
      <c r="A185" s="120"/>
      <c r="B185" s="125" t="s">
        <v>1138</v>
      </c>
      <c r="C185" s="125" t="s">
        <v>1139</v>
      </c>
      <c r="D185" s="125"/>
      <c r="E185" s="20"/>
      <c r="F185" s="126">
        <v>0</v>
      </c>
      <c r="G185" s="20"/>
      <c r="H185" s="49"/>
    </row>
    <row r="186" spans="1:8" ht="15" customHeight="1" x14ac:dyDescent="0.25">
      <c r="A186" s="120"/>
      <c r="B186" s="125" t="s">
        <v>1140</v>
      </c>
      <c r="C186" s="125" t="s">
        <v>1141</v>
      </c>
      <c r="D186" s="125"/>
      <c r="E186" s="20"/>
      <c r="F186" s="126">
        <v>0</v>
      </c>
      <c r="G186" s="20"/>
      <c r="H186" s="49"/>
    </row>
    <row r="187" spans="1:8" ht="15" customHeight="1" x14ac:dyDescent="0.25">
      <c r="A187" s="120"/>
      <c r="B187" s="125" t="s">
        <v>1142</v>
      </c>
      <c r="C187" s="125" t="s">
        <v>1143</v>
      </c>
      <c r="D187" s="125"/>
      <c r="E187" s="20"/>
      <c r="F187" s="126">
        <v>0</v>
      </c>
      <c r="G187" s="20"/>
      <c r="H187" s="49"/>
    </row>
    <row r="188" spans="1:8" ht="15" customHeight="1" x14ac:dyDescent="0.25">
      <c r="A188" s="120"/>
      <c r="B188" s="125" t="s">
        <v>1144</v>
      </c>
      <c r="C188" s="125" t="s">
        <v>1145</v>
      </c>
      <c r="D188" s="125"/>
      <c r="E188" s="20"/>
      <c r="F188" s="126">
        <v>0</v>
      </c>
      <c r="G188" s="20"/>
      <c r="H188" s="49"/>
    </row>
    <row r="189" spans="1:8" ht="15" customHeight="1" x14ac:dyDescent="0.25">
      <c r="A189" s="120"/>
      <c r="B189" s="125" t="s">
        <v>1146</v>
      </c>
      <c r="C189" s="125" t="s">
        <v>1147</v>
      </c>
      <c r="D189" s="125"/>
      <c r="E189" s="20"/>
      <c r="F189" s="126">
        <v>0</v>
      </c>
      <c r="G189" s="20"/>
      <c r="H189" s="49"/>
    </row>
    <row r="190" spans="1:8" ht="15" customHeight="1" x14ac:dyDescent="0.25">
      <c r="A190" s="120"/>
      <c r="B190" s="125" t="s">
        <v>1148</v>
      </c>
      <c r="C190" s="125" t="s">
        <v>1149</v>
      </c>
      <c r="D190" s="125"/>
      <c r="E190" s="20"/>
      <c r="F190" s="126">
        <v>0</v>
      </c>
      <c r="G190" s="20"/>
      <c r="H190" s="49"/>
    </row>
    <row r="191" spans="1:8" ht="15" customHeight="1" x14ac:dyDescent="0.25">
      <c r="A191" s="120"/>
      <c r="B191" s="125" t="s">
        <v>1150</v>
      </c>
      <c r="C191" s="125" t="s">
        <v>1151</v>
      </c>
      <c r="D191" s="125"/>
      <c r="E191" s="20"/>
      <c r="F191" s="126">
        <v>0</v>
      </c>
      <c r="G191" s="20"/>
      <c r="H191" s="49"/>
    </row>
    <row r="192" spans="1:8" ht="15" customHeight="1" x14ac:dyDescent="0.25">
      <c r="A192" s="120"/>
      <c r="B192" s="125" t="s">
        <v>1152</v>
      </c>
      <c r="C192" s="125" t="s">
        <v>1153</v>
      </c>
      <c r="D192" s="125"/>
      <c r="E192" s="20"/>
      <c r="F192" s="126">
        <v>0</v>
      </c>
      <c r="G192" s="20"/>
      <c r="H192" s="49"/>
    </row>
    <row r="193" spans="1:8" ht="15" customHeight="1" x14ac:dyDescent="0.25">
      <c r="A193" s="120"/>
      <c r="B193" s="125" t="s">
        <v>1154</v>
      </c>
      <c r="C193" s="125" t="s">
        <v>1155</v>
      </c>
      <c r="D193" s="125"/>
      <c r="E193" s="20"/>
      <c r="F193" s="126">
        <v>0</v>
      </c>
      <c r="G193" s="20"/>
      <c r="H193" s="49"/>
    </row>
    <row r="194" spans="1:8" ht="15" customHeight="1" x14ac:dyDescent="0.25">
      <c r="A194" s="120"/>
      <c r="B194" s="125" t="s">
        <v>1156</v>
      </c>
      <c r="C194" s="125" t="s">
        <v>1157</v>
      </c>
      <c r="D194" s="125"/>
      <c r="E194" s="20"/>
      <c r="F194" s="126">
        <v>0</v>
      </c>
      <c r="G194" s="20"/>
      <c r="H194" s="49"/>
    </row>
    <row r="195" spans="1:8" ht="15" customHeight="1" x14ac:dyDescent="0.25">
      <c r="A195" s="120"/>
      <c r="B195" s="125" t="s">
        <v>1158</v>
      </c>
      <c r="C195" s="125" t="s">
        <v>1159</v>
      </c>
      <c r="D195" s="125"/>
      <c r="E195" s="20"/>
      <c r="F195" s="126">
        <v>0</v>
      </c>
      <c r="G195" s="20"/>
      <c r="H195" s="49"/>
    </row>
    <row r="196" spans="1:8" ht="15" customHeight="1" x14ac:dyDescent="0.25">
      <c r="A196" s="120"/>
      <c r="B196" s="125" t="s">
        <v>1160</v>
      </c>
      <c r="C196" s="125" t="s">
        <v>1161</v>
      </c>
      <c r="D196" s="125"/>
      <c r="E196" s="20"/>
      <c r="F196" s="126">
        <v>0</v>
      </c>
      <c r="G196" s="20"/>
      <c r="H196" s="49"/>
    </row>
    <row r="197" spans="1:8" ht="15" customHeight="1" x14ac:dyDescent="0.25">
      <c r="A197" s="120"/>
      <c r="B197" s="125" t="s">
        <v>1162</v>
      </c>
      <c r="C197" s="125" t="s">
        <v>1163</v>
      </c>
      <c r="D197" s="125"/>
      <c r="E197" s="20"/>
      <c r="F197" s="126">
        <v>0</v>
      </c>
      <c r="G197" s="20"/>
      <c r="H197" s="49"/>
    </row>
    <row r="198" spans="1:8" ht="15" customHeight="1" x14ac:dyDescent="0.25">
      <c r="A198" s="120"/>
      <c r="B198" s="125" t="s">
        <v>1164</v>
      </c>
      <c r="C198" s="125" t="s">
        <v>1165</v>
      </c>
      <c r="D198" s="125"/>
      <c r="E198" s="20"/>
      <c r="F198" s="126">
        <v>0</v>
      </c>
      <c r="G198" s="20"/>
      <c r="H198" s="49"/>
    </row>
    <row r="199" spans="1:8" ht="38.25" x14ac:dyDescent="0.25">
      <c r="A199" s="119" t="s">
        <v>1166</v>
      </c>
      <c r="B199" s="119" t="s">
        <v>241</v>
      </c>
      <c r="C199" s="124"/>
      <c r="D199" s="127">
        <v>0</v>
      </c>
      <c r="E199" s="127">
        <v>0</v>
      </c>
      <c r="F199" s="127">
        <v>150</v>
      </c>
      <c r="G199" s="124"/>
      <c r="H199" s="49"/>
    </row>
    <row r="200" spans="1:8" x14ac:dyDescent="0.25">
      <c r="A200" s="120"/>
      <c r="B200" s="125" t="s">
        <v>1003</v>
      </c>
      <c r="C200" s="125" t="s">
        <v>1004</v>
      </c>
      <c r="D200" s="125"/>
      <c r="E200" s="20"/>
      <c r="F200" s="126">
        <v>0</v>
      </c>
      <c r="G200" s="20"/>
      <c r="H200" s="49"/>
    </row>
    <row r="201" spans="1:8" ht="15" customHeight="1" x14ac:dyDescent="0.25">
      <c r="A201" s="120"/>
      <c r="B201" s="125" t="s">
        <v>1005</v>
      </c>
      <c r="C201" s="125" t="s">
        <v>1006</v>
      </c>
      <c r="D201" s="125"/>
      <c r="E201" s="20"/>
      <c r="F201" s="126">
        <v>0</v>
      </c>
      <c r="G201" s="20"/>
      <c r="H201" s="49"/>
    </row>
    <row r="202" spans="1:8" x14ac:dyDescent="0.25">
      <c r="A202" s="120"/>
      <c r="B202" s="125" t="s">
        <v>1007</v>
      </c>
      <c r="C202" s="125" t="s">
        <v>1008</v>
      </c>
      <c r="D202" s="125"/>
      <c r="E202" s="20"/>
      <c r="F202" s="126">
        <v>0</v>
      </c>
      <c r="G202" s="20"/>
      <c r="H202" s="49"/>
    </row>
    <row r="203" spans="1:8" ht="15" customHeight="1" x14ac:dyDescent="0.25">
      <c r="A203" s="120"/>
      <c r="B203" s="125" t="s">
        <v>1009</v>
      </c>
      <c r="C203" s="125" t="s">
        <v>1010</v>
      </c>
      <c r="D203" s="125"/>
      <c r="E203" s="20"/>
      <c r="F203" s="126">
        <v>0</v>
      </c>
      <c r="G203" s="20"/>
      <c r="H203" s="49"/>
    </row>
    <row r="204" spans="1:8" ht="15" customHeight="1" x14ac:dyDescent="0.25">
      <c r="A204" s="120"/>
      <c r="B204" s="125" t="s">
        <v>1011</v>
      </c>
      <c r="C204" s="125" t="s">
        <v>1012</v>
      </c>
      <c r="D204" s="125"/>
      <c r="E204" s="20"/>
      <c r="F204" s="126">
        <v>0</v>
      </c>
      <c r="G204" s="20"/>
      <c r="H204" s="49"/>
    </row>
    <row r="205" spans="1:8" ht="15" customHeight="1" x14ac:dyDescent="0.25">
      <c r="A205" s="120"/>
      <c r="B205" s="125" t="s">
        <v>1013</v>
      </c>
      <c r="C205" s="125" t="s">
        <v>1014</v>
      </c>
      <c r="D205" s="125"/>
      <c r="E205" s="20"/>
      <c r="F205" s="126">
        <v>0</v>
      </c>
      <c r="G205" s="20"/>
      <c r="H205" s="49"/>
    </row>
    <row r="206" spans="1:8" ht="15" customHeight="1" x14ac:dyDescent="0.25">
      <c r="A206" s="120"/>
      <c r="B206" s="125" t="s">
        <v>1015</v>
      </c>
      <c r="C206" s="125" t="s">
        <v>1016</v>
      </c>
      <c r="D206" s="125"/>
      <c r="E206" s="20"/>
      <c r="F206" s="126">
        <v>0</v>
      </c>
      <c r="G206" s="20"/>
      <c r="H206" s="49"/>
    </row>
    <row r="207" spans="1:8" ht="15" customHeight="1" x14ac:dyDescent="0.25">
      <c r="A207" s="120"/>
      <c r="B207" s="125" t="s">
        <v>1017</v>
      </c>
      <c r="C207" s="125" t="s">
        <v>1018</v>
      </c>
      <c r="D207" s="125"/>
      <c r="E207" s="20"/>
      <c r="F207" s="126">
        <v>150</v>
      </c>
      <c r="G207" s="20"/>
      <c r="H207" s="49"/>
    </row>
    <row r="208" spans="1:8" ht="15" customHeight="1" x14ac:dyDescent="0.25">
      <c r="A208" s="120"/>
      <c r="B208" s="125" t="s">
        <v>1019</v>
      </c>
      <c r="C208" s="125" t="s">
        <v>1020</v>
      </c>
      <c r="D208" s="125"/>
      <c r="E208" s="20"/>
      <c r="F208" s="126">
        <v>0</v>
      </c>
      <c r="G208" s="20"/>
      <c r="H208" s="49"/>
    </row>
    <row r="209" spans="1:8" ht="15" customHeight="1" x14ac:dyDescent="0.25">
      <c r="A209" s="120"/>
      <c r="B209" s="125" t="s">
        <v>1021</v>
      </c>
      <c r="C209" s="125" t="s">
        <v>1022</v>
      </c>
      <c r="D209" s="125"/>
      <c r="E209" s="20"/>
      <c r="F209" s="126">
        <v>0</v>
      </c>
      <c r="G209" s="20"/>
      <c r="H209" s="49"/>
    </row>
    <row r="210" spans="1:8" ht="15" customHeight="1" x14ac:dyDescent="0.25">
      <c r="A210" s="120"/>
      <c r="B210" s="125" t="s">
        <v>1023</v>
      </c>
      <c r="C210" s="125" t="s">
        <v>1024</v>
      </c>
      <c r="D210" s="125"/>
      <c r="E210" s="20"/>
      <c r="F210" s="126">
        <v>0</v>
      </c>
      <c r="G210" s="20"/>
      <c r="H210" s="49"/>
    </row>
    <row r="211" spans="1:8" ht="15" customHeight="1" x14ac:dyDescent="0.25">
      <c r="A211" s="120"/>
      <c r="B211" s="125" t="s">
        <v>1025</v>
      </c>
      <c r="C211" s="125" t="s">
        <v>1026</v>
      </c>
      <c r="D211" s="125"/>
      <c r="E211" s="20"/>
      <c r="F211" s="126">
        <v>0</v>
      </c>
      <c r="G211" s="20"/>
      <c r="H211" s="49"/>
    </row>
    <row r="212" spans="1:8" ht="15" customHeight="1" x14ac:dyDescent="0.25">
      <c r="A212" s="120"/>
      <c r="B212" s="125" t="s">
        <v>1027</v>
      </c>
      <c r="C212" s="125" t="s">
        <v>1028</v>
      </c>
      <c r="D212" s="125"/>
      <c r="E212" s="20"/>
      <c r="F212" s="126">
        <v>0</v>
      </c>
      <c r="G212" s="20"/>
      <c r="H212" s="49"/>
    </row>
    <row r="213" spans="1:8" ht="15" customHeight="1" x14ac:dyDescent="0.25">
      <c r="A213" s="120"/>
      <c r="B213" s="125" t="s">
        <v>1029</v>
      </c>
      <c r="C213" s="125" t="s">
        <v>1030</v>
      </c>
      <c r="D213" s="125"/>
      <c r="E213" s="20"/>
      <c r="F213" s="126">
        <v>0</v>
      </c>
      <c r="G213" s="20"/>
      <c r="H213" s="49"/>
    </row>
    <row r="214" spans="1:8" ht="15" customHeight="1" x14ac:dyDescent="0.25">
      <c r="A214" s="120"/>
      <c r="B214" s="125" t="s">
        <v>1031</v>
      </c>
      <c r="C214" s="125" t="s">
        <v>1032</v>
      </c>
      <c r="D214" s="125"/>
      <c r="E214" s="20"/>
      <c r="F214" s="126">
        <v>0</v>
      </c>
      <c r="G214" s="20"/>
      <c r="H214" s="49"/>
    </row>
    <row r="215" spans="1:8" ht="15" customHeight="1" x14ac:dyDescent="0.25">
      <c r="A215" s="120"/>
      <c r="B215" s="125" t="s">
        <v>1033</v>
      </c>
      <c r="C215" s="125" t="s">
        <v>1034</v>
      </c>
      <c r="D215" s="125"/>
      <c r="E215" s="20"/>
      <c r="F215" s="126">
        <v>0</v>
      </c>
      <c r="G215" s="20"/>
      <c r="H215" s="49"/>
    </row>
    <row r="216" spans="1:8" ht="15" customHeight="1" x14ac:dyDescent="0.25">
      <c r="A216" s="120"/>
      <c r="B216" s="125" t="s">
        <v>1035</v>
      </c>
      <c r="C216" s="125" t="s">
        <v>1036</v>
      </c>
      <c r="D216" s="125"/>
      <c r="E216" s="20"/>
      <c r="F216" s="126">
        <v>0</v>
      </c>
      <c r="G216" s="20"/>
      <c r="H216" s="49"/>
    </row>
    <row r="217" spans="1:8" ht="15" customHeight="1" x14ac:dyDescent="0.25">
      <c r="A217" s="120"/>
      <c r="B217" s="125" t="s">
        <v>1037</v>
      </c>
      <c r="C217" s="125" t="s">
        <v>1038</v>
      </c>
      <c r="D217" s="125"/>
      <c r="E217" s="20"/>
      <c r="F217" s="126">
        <v>0</v>
      </c>
      <c r="G217" s="20"/>
      <c r="H217" s="49"/>
    </row>
    <row r="218" spans="1:8" x14ac:dyDescent="0.25">
      <c r="A218" s="120"/>
      <c r="B218" s="125" t="s">
        <v>1039</v>
      </c>
      <c r="C218" s="125" t="s">
        <v>1040</v>
      </c>
      <c r="D218" s="125"/>
      <c r="E218" s="20"/>
      <c r="F218" s="126">
        <v>0</v>
      </c>
      <c r="G218" s="20"/>
      <c r="H218" s="49"/>
    </row>
    <row r="219" spans="1:8" ht="15" customHeight="1" x14ac:dyDescent="0.25">
      <c r="A219" s="120"/>
      <c r="B219" s="125" t="s">
        <v>1041</v>
      </c>
      <c r="C219" s="125" t="s">
        <v>1042</v>
      </c>
      <c r="D219" s="125"/>
      <c r="E219" s="20"/>
      <c r="F219" s="126">
        <v>0</v>
      </c>
      <c r="G219" s="20"/>
      <c r="H219" s="49"/>
    </row>
    <row r="220" spans="1:8" ht="15" customHeight="1" x14ac:dyDescent="0.25">
      <c r="A220" s="120"/>
      <c r="B220" s="125" t="s">
        <v>1043</v>
      </c>
      <c r="C220" s="125" t="s">
        <v>1044</v>
      </c>
      <c r="D220" s="125"/>
      <c r="E220" s="20"/>
      <c r="F220" s="126">
        <v>0</v>
      </c>
      <c r="G220" s="20"/>
      <c r="H220" s="49"/>
    </row>
    <row r="221" spans="1:8" ht="15" customHeight="1" x14ac:dyDescent="0.25">
      <c r="A221" s="120"/>
      <c r="B221" s="125" t="s">
        <v>1045</v>
      </c>
      <c r="C221" s="125" t="s">
        <v>1046</v>
      </c>
      <c r="D221" s="125"/>
      <c r="E221" s="20"/>
      <c r="F221" s="126">
        <v>0</v>
      </c>
      <c r="G221" s="20"/>
      <c r="H221" s="49"/>
    </row>
    <row r="222" spans="1:8" ht="15" customHeight="1" x14ac:dyDescent="0.25">
      <c r="A222" s="120"/>
      <c r="B222" s="125" t="s">
        <v>1047</v>
      </c>
      <c r="C222" s="125" t="s">
        <v>1048</v>
      </c>
      <c r="D222" s="125"/>
      <c r="E222" s="20"/>
      <c r="F222" s="126">
        <v>0</v>
      </c>
      <c r="G222" s="20"/>
      <c r="H222" s="49"/>
    </row>
    <row r="223" spans="1:8" ht="15" customHeight="1" x14ac:dyDescent="0.25">
      <c r="A223" s="120"/>
      <c r="B223" s="125" t="s">
        <v>1049</v>
      </c>
      <c r="C223" s="125" t="s">
        <v>1050</v>
      </c>
      <c r="D223" s="125"/>
      <c r="E223" s="20"/>
      <c r="F223" s="126">
        <v>0</v>
      </c>
      <c r="G223" s="20"/>
      <c r="H223" s="49"/>
    </row>
    <row r="224" spans="1:8" ht="15" customHeight="1" x14ac:dyDescent="0.25">
      <c r="A224" s="120"/>
      <c r="B224" s="125" t="s">
        <v>1051</v>
      </c>
      <c r="C224" s="125" t="s">
        <v>1052</v>
      </c>
      <c r="D224" s="125"/>
      <c r="E224" s="20"/>
      <c r="F224" s="126">
        <v>0</v>
      </c>
      <c r="G224" s="20"/>
      <c r="H224" s="49"/>
    </row>
    <row r="225" spans="1:8" x14ac:dyDescent="0.25">
      <c r="A225" s="119" t="s">
        <v>1167</v>
      </c>
      <c r="B225" s="119" t="s">
        <v>264</v>
      </c>
      <c r="C225" s="124"/>
      <c r="D225" s="127">
        <v>1579</v>
      </c>
      <c r="E225" s="127">
        <v>1579</v>
      </c>
      <c r="F225" s="127">
        <v>0</v>
      </c>
      <c r="G225" s="124"/>
      <c r="H225" s="49"/>
    </row>
    <row r="226" spans="1:8" ht="15" customHeight="1" x14ac:dyDescent="0.25">
      <c r="A226" s="120"/>
      <c r="B226" s="125" t="s">
        <v>1168</v>
      </c>
      <c r="C226" s="125" t="s">
        <v>1169</v>
      </c>
      <c r="D226" s="125"/>
      <c r="E226" s="20"/>
      <c r="F226" s="126">
        <v>0</v>
      </c>
      <c r="G226" s="20"/>
      <c r="H226" s="49"/>
    </row>
    <row r="227" spans="1:8" ht="15" customHeight="1" x14ac:dyDescent="0.25">
      <c r="A227" s="120"/>
      <c r="B227" s="125" t="s">
        <v>1170</v>
      </c>
      <c r="C227" s="125" t="s">
        <v>1171</v>
      </c>
      <c r="D227" s="125"/>
      <c r="E227" s="20"/>
      <c r="F227" s="126">
        <v>0</v>
      </c>
      <c r="G227" s="20"/>
      <c r="H227" s="49"/>
    </row>
    <row r="228" spans="1:8" ht="15" customHeight="1" x14ac:dyDescent="0.25">
      <c r="A228" s="120"/>
      <c r="B228" s="125" t="s">
        <v>1172</v>
      </c>
      <c r="C228" s="125" t="s">
        <v>1173</v>
      </c>
      <c r="D228" s="125"/>
      <c r="E228" s="20"/>
      <c r="F228" s="126">
        <v>0</v>
      </c>
      <c r="G228" s="20"/>
      <c r="H228" s="49"/>
    </row>
    <row r="229" spans="1:8" ht="15" customHeight="1" x14ac:dyDescent="0.25">
      <c r="A229" s="120"/>
      <c r="B229" s="125" t="s">
        <v>1174</v>
      </c>
      <c r="C229" s="125" t="s">
        <v>1175</v>
      </c>
      <c r="D229" s="125"/>
      <c r="E229" s="20"/>
      <c r="F229" s="126">
        <v>0</v>
      </c>
      <c r="G229" s="20"/>
      <c r="H229" s="49"/>
    </row>
    <row r="230" spans="1:8" ht="25.5" x14ac:dyDescent="0.25">
      <c r="A230" s="119" t="s">
        <v>743</v>
      </c>
      <c r="B230" s="119" t="s">
        <v>413</v>
      </c>
      <c r="C230" s="124"/>
      <c r="D230" s="127">
        <v>0</v>
      </c>
      <c r="E230" s="127">
        <v>0</v>
      </c>
      <c r="F230" s="127">
        <v>9.73</v>
      </c>
      <c r="G230" s="124"/>
      <c r="H230" s="49"/>
    </row>
    <row r="231" spans="1:8" x14ac:dyDescent="0.25">
      <c r="A231" s="120"/>
      <c r="B231" s="125" t="s">
        <v>1176</v>
      </c>
      <c r="C231" s="125" t="s">
        <v>1177</v>
      </c>
      <c r="D231" s="125"/>
      <c r="E231" s="20"/>
      <c r="F231" s="126">
        <v>9.73</v>
      </c>
      <c r="G231" s="20"/>
      <c r="H231" s="49"/>
    </row>
    <row r="232" spans="1:8" x14ac:dyDescent="0.25">
      <c r="A232" s="120"/>
      <c r="B232" s="125" t="s">
        <v>1178</v>
      </c>
      <c r="C232" s="125" t="s">
        <v>1179</v>
      </c>
      <c r="D232" s="125"/>
      <c r="E232" s="20"/>
      <c r="F232" s="126">
        <v>0</v>
      </c>
      <c r="G232" s="20"/>
      <c r="H232" s="49"/>
    </row>
    <row r="233" spans="1:8" ht="15" customHeight="1" x14ac:dyDescent="0.25">
      <c r="A233" s="120"/>
      <c r="B233" s="125" t="s">
        <v>1180</v>
      </c>
      <c r="C233" s="125" t="s">
        <v>1181</v>
      </c>
      <c r="D233" s="125"/>
      <c r="E233" s="20"/>
      <c r="F233" s="126">
        <v>0</v>
      </c>
      <c r="G233" s="20"/>
      <c r="H233" s="49"/>
    </row>
    <row r="234" spans="1:8" x14ac:dyDescent="0.25">
      <c r="A234" s="120"/>
      <c r="B234" s="125" t="s">
        <v>1182</v>
      </c>
      <c r="C234" s="125" t="s">
        <v>1183</v>
      </c>
      <c r="D234" s="125"/>
      <c r="E234" s="20"/>
      <c r="F234" s="126">
        <v>0</v>
      </c>
      <c r="G234" s="20"/>
      <c r="H234" s="49"/>
    </row>
    <row r="235" spans="1:8" x14ac:dyDescent="0.25">
      <c r="A235" s="120"/>
      <c r="B235" s="125" t="s">
        <v>1184</v>
      </c>
      <c r="C235" s="125" t="s">
        <v>1185</v>
      </c>
      <c r="D235" s="125"/>
      <c r="E235" s="20"/>
      <c r="F235" s="126">
        <v>0</v>
      </c>
      <c r="G235" s="20"/>
      <c r="H235" s="49"/>
    </row>
    <row r="236" spans="1:8" x14ac:dyDescent="0.25">
      <c r="A236" s="120"/>
      <c r="B236" s="125" t="s">
        <v>1186</v>
      </c>
      <c r="C236" s="125" t="s">
        <v>1187</v>
      </c>
      <c r="D236" s="125"/>
      <c r="E236" s="20"/>
      <c r="F236" s="126">
        <v>0</v>
      </c>
      <c r="G236" s="20"/>
      <c r="H236" s="49"/>
    </row>
    <row r="237" spans="1:8" ht="15" customHeight="1" x14ac:dyDescent="0.25">
      <c r="A237" s="120"/>
      <c r="B237" s="125" t="s">
        <v>1188</v>
      </c>
      <c r="C237" s="125" t="s">
        <v>1189</v>
      </c>
      <c r="D237" s="125"/>
      <c r="E237" s="20"/>
      <c r="F237" s="126">
        <v>0</v>
      </c>
      <c r="G237" s="20"/>
      <c r="H237" s="49"/>
    </row>
    <row r="238" spans="1:8" x14ac:dyDescent="0.25">
      <c r="A238" s="120"/>
      <c r="B238" s="125" t="s">
        <v>1190</v>
      </c>
      <c r="C238" s="125" t="s">
        <v>1191</v>
      </c>
      <c r="D238" s="125"/>
      <c r="E238" s="20"/>
      <c r="F238" s="126">
        <v>0</v>
      </c>
      <c r="G238" s="20"/>
      <c r="H238" s="49"/>
    </row>
    <row r="239" spans="1:8" x14ac:dyDescent="0.25">
      <c r="A239" s="120"/>
      <c r="B239" s="125" t="s">
        <v>1192</v>
      </c>
      <c r="C239" s="125" t="s">
        <v>1193</v>
      </c>
      <c r="D239" s="125"/>
      <c r="E239" s="20"/>
      <c r="F239" s="126">
        <v>0</v>
      </c>
      <c r="G239" s="20"/>
      <c r="H239" s="49"/>
    </row>
    <row r="240" spans="1:8" ht="25.5" x14ac:dyDescent="0.25">
      <c r="A240" s="119" t="s">
        <v>746</v>
      </c>
      <c r="B240" s="119" t="s">
        <v>431</v>
      </c>
      <c r="C240" s="124"/>
      <c r="D240" s="127">
        <v>0</v>
      </c>
      <c r="E240" s="127">
        <v>0</v>
      </c>
      <c r="F240" s="127">
        <v>1086.1600000000001</v>
      </c>
      <c r="G240" s="124"/>
      <c r="H240" s="49"/>
    </row>
    <row r="241" spans="1:8" ht="15" customHeight="1" x14ac:dyDescent="0.25">
      <c r="A241" s="120"/>
      <c r="B241" s="125" t="s">
        <v>948</v>
      </c>
      <c r="C241" s="125" t="s">
        <v>949</v>
      </c>
      <c r="D241" s="125"/>
      <c r="E241" s="20"/>
      <c r="F241" s="126">
        <v>0</v>
      </c>
      <c r="G241" s="20"/>
      <c r="H241" s="49"/>
    </row>
    <row r="242" spans="1:8" x14ac:dyDescent="0.25">
      <c r="A242" s="120"/>
      <c r="B242" s="125" t="s">
        <v>950</v>
      </c>
      <c r="C242" s="125" t="s">
        <v>951</v>
      </c>
      <c r="D242" s="125"/>
      <c r="E242" s="20"/>
      <c r="F242" s="126">
        <v>106.16</v>
      </c>
      <c r="G242" s="20"/>
      <c r="H242" s="49"/>
    </row>
    <row r="243" spans="1:8" x14ac:dyDescent="0.25">
      <c r="A243" s="120"/>
      <c r="B243" s="125" t="s">
        <v>952</v>
      </c>
      <c r="C243" s="125" t="s">
        <v>953</v>
      </c>
      <c r="D243" s="125"/>
      <c r="E243" s="20"/>
      <c r="F243" s="126">
        <v>0</v>
      </c>
      <c r="G243" s="20"/>
      <c r="H243" s="49"/>
    </row>
    <row r="244" spans="1:8" ht="15" customHeight="1" x14ac:dyDescent="0.25">
      <c r="A244" s="120"/>
      <c r="B244" s="125" t="s">
        <v>954</v>
      </c>
      <c r="C244" s="125" t="s">
        <v>955</v>
      </c>
      <c r="D244" s="125"/>
      <c r="E244" s="20"/>
      <c r="F244" s="126">
        <v>980</v>
      </c>
      <c r="G244" s="20"/>
      <c r="H244" s="49"/>
    </row>
    <row r="245" spans="1:8" x14ac:dyDescent="0.25">
      <c r="A245" s="120"/>
      <c r="B245" s="125" t="s">
        <v>956</v>
      </c>
      <c r="C245" s="125" t="s">
        <v>229</v>
      </c>
      <c r="D245" s="125"/>
      <c r="E245" s="20"/>
      <c r="F245" s="126">
        <v>0</v>
      </c>
      <c r="G245" s="20"/>
      <c r="H245" s="49"/>
    </row>
    <row r="246" spans="1:8" ht="25.5" x14ac:dyDescent="0.25">
      <c r="A246" s="119" t="s">
        <v>756</v>
      </c>
      <c r="B246" s="119" t="s">
        <v>13</v>
      </c>
      <c r="C246" s="124"/>
      <c r="D246" s="127">
        <v>340008</v>
      </c>
      <c r="E246" s="127">
        <v>340008</v>
      </c>
      <c r="F246" s="127">
        <v>285384.26</v>
      </c>
      <c r="G246" s="124"/>
      <c r="H246" s="49"/>
    </row>
    <row r="247" spans="1:8" x14ac:dyDescent="0.25">
      <c r="A247" s="120"/>
      <c r="B247" s="125" t="s">
        <v>1194</v>
      </c>
      <c r="C247" s="125" t="s">
        <v>1195</v>
      </c>
      <c r="D247" s="125"/>
      <c r="E247" s="20"/>
      <c r="F247" s="126">
        <v>285384.26</v>
      </c>
      <c r="G247" s="20"/>
      <c r="H247" s="49"/>
    </row>
    <row r="248" spans="1:8" x14ac:dyDescent="0.25">
      <c r="A248" s="120"/>
      <c r="B248" s="125" t="s">
        <v>1196</v>
      </c>
      <c r="C248" s="125" t="s">
        <v>1197</v>
      </c>
      <c r="D248" s="125"/>
      <c r="E248" s="20"/>
      <c r="F248" s="126">
        <v>0</v>
      </c>
      <c r="G248" s="20"/>
      <c r="H248" s="49"/>
    </row>
    <row r="249" spans="1:8" x14ac:dyDescent="0.25">
      <c r="A249" s="120"/>
      <c r="B249" s="125" t="s">
        <v>1198</v>
      </c>
      <c r="C249" s="125" t="s">
        <v>1199</v>
      </c>
      <c r="D249" s="125"/>
      <c r="E249" s="20"/>
      <c r="F249" s="126">
        <v>0</v>
      </c>
      <c r="G249" s="20"/>
      <c r="H249" s="49"/>
    </row>
    <row r="250" spans="1:8" ht="15" customHeight="1" x14ac:dyDescent="0.25">
      <c r="A250" s="120"/>
      <c r="B250" s="125" t="s">
        <v>1200</v>
      </c>
      <c r="C250" s="125" t="s">
        <v>1201</v>
      </c>
      <c r="D250" s="125"/>
      <c r="E250" s="20"/>
      <c r="F250" s="126">
        <v>0</v>
      </c>
      <c r="G250" s="20"/>
      <c r="H250" s="49"/>
    </row>
    <row r="251" spans="1:8" ht="15" customHeight="1" x14ac:dyDescent="0.25">
      <c r="A251" s="120"/>
      <c r="B251" s="125" t="s">
        <v>1202</v>
      </c>
      <c r="C251" s="125" t="s">
        <v>1203</v>
      </c>
      <c r="D251" s="125"/>
      <c r="E251" s="20"/>
      <c r="F251" s="126">
        <v>0</v>
      </c>
      <c r="G251" s="20"/>
      <c r="H251" s="49"/>
    </row>
    <row r="252" spans="1:8" ht="15" customHeight="1" x14ac:dyDescent="0.25">
      <c r="A252" s="120"/>
      <c r="B252" s="125" t="s">
        <v>1204</v>
      </c>
      <c r="C252" s="125" t="s">
        <v>1205</v>
      </c>
      <c r="D252" s="125"/>
      <c r="E252" s="20"/>
      <c r="F252" s="126">
        <v>0</v>
      </c>
      <c r="G252" s="20"/>
      <c r="H252" s="49"/>
    </row>
    <row r="253" spans="1:8" ht="15" customHeight="1" x14ac:dyDescent="0.25">
      <c r="A253" s="120"/>
      <c r="B253" s="125" t="s">
        <v>1206</v>
      </c>
      <c r="C253" s="125" t="s">
        <v>1207</v>
      </c>
      <c r="D253" s="125"/>
      <c r="E253" s="20"/>
      <c r="F253" s="126">
        <v>0</v>
      </c>
      <c r="G253" s="20"/>
      <c r="H253" s="49"/>
    </row>
    <row r="254" spans="1:8" ht="15" customHeight="1" x14ac:dyDescent="0.25">
      <c r="A254" s="120"/>
      <c r="B254" s="125" t="s">
        <v>1208</v>
      </c>
      <c r="C254" s="125" t="s">
        <v>1209</v>
      </c>
      <c r="D254" s="125"/>
      <c r="E254" s="20"/>
      <c r="F254" s="126">
        <v>0</v>
      </c>
      <c r="G254" s="20"/>
      <c r="H254" s="49"/>
    </row>
    <row r="255" spans="1:8" ht="15" customHeight="1" x14ac:dyDescent="0.25">
      <c r="A255" s="120"/>
      <c r="B255" s="125" t="s">
        <v>1210</v>
      </c>
      <c r="C255" s="125" t="s">
        <v>1211</v>
      </c>
      <c r="D255" s="125"/>
      <c r="E255" s="20"/>
      <c r="F255" s="126">
        <v>0</v>
      </c>
      <c r="G255" s="20"/>
      <c r="H255" s="49"/>
    </row>
    <row r="256" spans="1:8" x14ac:dyDescent="0.25">
      <c r="A256" s="120"/>
      <c r="B256" s="125" t="s">
        <v>1212</v>
      </c>
      <c r="C256" s="125" t="s">
        <v>1213</v>
      </c>
      <c r="D256" s="125"/>
      <c r="E256" s="20"/>
      <c r="F256" s="126">
        <v>0</v>
      </c>
      <c r="G256" s="20"/>
      <c r="H256" s="49"/>
    </row>
    <row r="257" spans="1:8" x14ac:dyDescent="0.25">
      <c r="A257" s="120"/>
      <c r="B257" s="125" t="s">
        <v>1214</v>
      </c>
      <c r="C257" s="125" t="s">
        <v>1215</v>
      </c>
      <c r="D257" s="125"/>
      <c r="E257" s="20"/>
      <c r="F257" s="126">
        <v>0</v>
      </c>
      <c r="G257" s="20"/>
      <c r="H257" s="49"/>
    </row>
    <row r="258" spans="1:8" ht="25.5" x14ac:dyDescent="0.25">
      <c r="A258" s="119" t="s">
        <v>757</v>
      </c>
      <c r="B258" s="119" t="s">
        <v>363</v>
      </c>
      <c r="C258" s="124"/>
      <c r="D258" s="127">
        <v>11558</v>
      </c>
      <c r="E258" s="127">
        <v>11558</v>
      </c>
      <c r="F258" s="127">
        <v>12993.43</v>
      </c>
      <c r="G258" s="124"/>
      <c r="H258" s="49"/>
    </row>
    <row r="259" spans="1:8" x14ac:dyDescent="0.25">
      <c r="A259" s="120"/>
      <c r="B259" s="125" t="s">
        <v>1216</v>
      </c>
      <c r="C259" s="125" t="s">
        <v>1217</v>
      </c>
      <c r="D259" s="125"/>
      <c r="E259" s="20"/>
      <c r="F259" s="126">
        <v>0</v>
      </c>
      <c r="G259" s="20"/>
      <c r="H259" s="49"/>
    </row>
    <row r="260" spans="1:8" x14ac:dyDescent="0.25">
      <c r="A260" s="120"/>
      <c r="B260" s="125" t="s">
        <v>1218</v>
      </c>
      <c r="C260" s="125" t="s">
        <v>1219</v>
      </c>
      <c r="D260" s="125"/>
      <c r="E260" s="20"/>
      <c r="F260" s="126">
        <v>0</v>
      </c>
      <c r="G260" s="20"/>
      <c r="H260" s="49"/>
    </row>
    <row r="261" spans="1:8" x14ac:dyDescent="0.25">
      <c r="A261" s="120"/>
      <c r="B261" s="125" t="s">
        <v>1220</v>
      </c>
      <c r="C261" s="125" t="s">
        <v>1221</v>
      </c>
      <c r="D261" s="125"/>
      <c r="E261" s="20"/>
      <c r="F261" s="126">
        <v>4880.7</v>
      </c>
      <c r="G261" s="20"/>
      <c r="H261" s="49"/>
    </row>
    <row r="262" spans="1:8" x14ac:dyDescent="0.25">
      <c r="A262" s="120"/>
      <c r="B262" s="125" t="s">
        <v>1222</v>
      </c>
      <c r="C262" s="125" t="s">
        <v>1223</v>
      </c>
      <c r="D262" s="125"/>
      <c r="E262" s="20"/>
      <c r="F262" s="126">
        <v>0</v>
      </c>
      <c r="G262" s="20"/>
      <c r="H262" s="49"/>
    </row>
    <row r="263" spans="1:8" x14ac:dyDescent="0.25">
      <c r="A263" s="120"/>
      <c r="B263" s="125" t="s">
        <v>1224</v>
      </c>
      <c r="C263" s="125" t="s">
        <v>1225</v>
      </c>
      <c r="D263" s="125"/>
      <c r="E263" s="20"/>
      <c r="F263" s="126">
        <v>0</v>
      </c>
      <c r="G263" s="20"/>
      <c r="H263" s="49"/>
    </row>
    <row r="264" spans="1:8" x14ac:dyDescent="0.25">
      <c r="A264" s="120"/>
      <c r="B264" s="125" t="s">
        <v>1226</v>
      </c>
      <c r="C264" s="125" t="s">
        <v>1227</v>
      </c>
      <c r="D264" s="125"/>
      <c r="E264" s="20"/>
      <c r="F264" s="126">
        <v>0</v>
      </c>
      <c r="G264" s="20"/>
      <c r="H264" s="49"/>
    </row>
    <row r="265" spans="1:8" x14ac:dyDescent="0.25">
      <c r="A265" s="120"/>
      <c r="B265" s="125" t="s">
        <v>1228</v>
      </c>
      <c r="C265" s="125" t="s">
        <v>1229</v>
      </c>
      <c r="D265" s="125"/>
      <c r="E265" s="20"/>
      <c r="F265" s="126">
        <v>0</v>
      </c>
      <c r="G265" s="20"/>
      <c r="H265" s="49"/>
    </row>
    <row r="266" spans="1:8" x14ac:dyDescent="0.25">
      <c r="A266" s="120"/>
      <c r="B266" s="125" t="s">
        <v>1230</v>
      </c>
      <c r="C266" s="125" t="s">
        <v>1231</v>
      </c>
      <c r="D266" s="125"/>
      <c r="E266" s="20"/>
      <c r="F266" s="126">
        <v>0</v>
      </c>
      <c r="G266" s="20"/>
      <c r="H266" s="49"/>
    </row>
    <row r="267" spans="1:8" x14ac:dyDescent="0.25">
      <c r="A267" s="120"/>
      <c r="B267" s="125" t="s">
        <v>1232</v>
      </c>
      <c r="C267" s="125" t="s">
        <v>1233</v>
      </c>
      <c r="D267" s="125"/>
      <c r="E267" s="20"/>
      <c r="F267" s="126">
        <v>0</v>
      </c>
      <c r="G267" s="20"/>
      <c r="H267" s="49"/>
    </row>
    <row r="268" spans="1:8" ht="15" customHeight="1" x14ac:dyDescent="0.25">
      <c r="A268" s="120"/>
      <c r="B268" s="125" t="s">
        <v>1234</v>
      </c>
      <c r="C268" s="125" t="s">
        <v>1235</v>
      </c>
      <c r="D268" s="125"/>
      <c r="E268" s="20"/>
      <c r="F268" s="126">
        <v>0</v>
      </c>
      <c r="G268" s="20"/>
      <c r="H268" s="49"/>
    </row>
    <row r="269" spans="1:8" ht="15" customHeight="1" x14ac:dyDescent="0.25">
      <c r="A269" s="120"/>
      <c r="B269" s="125" t="s">
        <v>1236</v>
      </c>
      <c r="C269" s="125" t="s">
        <v>1237</v>
      </c>
      <c r="D269" s="125"/>
      <c r="E269" s="20"/>
      <c r="F269" s="126">
        <v>912.73</v>
      </c>
      <c r="G269" s="20"/>
      <c r="H269" s="49"/>
    </row>
    <row r="270" spans="1:8" x14ac:dyDescent="0.25">
      <c r="A270" s="120"/>
      <c r="B270" s="125" t="s">
        <v>1238</v>
      </c>
      <c r="C270" s="125" t="s">
        <v>1239</v>
      </c>
      <c r="D270" s="125"/>
      <c r="E270" s="20"/>
      <c r="F270" s="126">
        <v>7200</v>
      </c>
      <c r="G270" s="20"/>
      <c r="H270" s="49"/>
    </row>
    <row r="271" spans="1:8" ht="15" customHeight="1" x14ac:dyDescent="0.25">
      <c r="A271" s="120"/>
      <c r="B271" s="125" t="s">
        <v>1240</v>
      </c>
      <c r="C271" s="125" t="s">
        <v>1241</v>
      </c>
      <c r="D271" s="125"/>
      <c r="E271" s="20"/>
      <c r="F271" s="126">
        <v>0</v>
      </c>
      <c r="G271" s="20"/>
      <c r="H271" s="49"/>
    </row>
    <row r="272" spans="1:8" ht="15" customHeight="1" x14ac:dyDescent="0.25">
      <c r="A272" s="120"/>
      <c r="B272" s="125" t="s">
        <v>1242</v>
      </c>
      <c r="C272" s="125" t="s">
        <v>1243</v>
      </c>
      <c r="D272" s="125"/>
      <c r="E272" s="20"/>
      <c r="F272" s="126">
        <v>0</v>
      </c>
      <c r="G272" s="20"/>
      <c r="H272" s="49"/>
    </row>
    <row r="273" spans="1:8" ht="15" customHeight="1" x14ac:dyDescent="0.25">
      <c r="A273" s="120"/>
      <c r="B273" s="125" t="s">
        <v>1244</v>
      </c>
      <c r="C273" s="125" t="s">
        <v>1245</v>
      </c>
      <c r="D273" s="125"/>
      <c r="E273" s="20"/>
      <c r="F273" s="126">
        <v>0</v>
      </c>
      <c r="G273" s="20"/>
      <c r="H273" s="49"/>
    </row>
    <row r="274" spans="1:8" ht="15" customHeight="1" x14ac:dyDescent="0.25">
      <c r="A274" s="120"/>
      <c r="B274" s="125" t="s">
        <v>1246</v>
      </c>
      <c r="C274" s="125" t="s">
        <v>1247</v>
      </c>
      <c r="D274" s="125"/>
      <c r="E274" s="20"/>
      <c r="F274" s="126">
        <v>0</v>
      </c>
      <c r="G274" s="20"/>
      <c r="H274" s="49"/>
    </row>
    <row r="275" spans="1:8" ht="15" customHeight="1" x14ac:dyDescent="0.25">
      <c r="A275" s="120"/>
      <c r="B275" s="125" t="s">
        <v>1248</v>
      </c>
      <c r="C275" s="125" t="s">
        <v>1249</v>
      </c>
      <c r="D275" s="125"/>
      <c r="E275" s="20"/>
      <c r="F275" s="126">
        <v>0</v>
      </c>
      <c r="G275" s="20"/>
      <c r="H275" s="49"/>
    </row>
    <row r="276" spans="1:8" ht="15" customHeight="1" x14ac:dyDescent="0.25">
      <c r="A276" s="120"/>
      <c r="B276" s="125" t="s">
        <v>1250</v>
      </c>
      <c r="C276" s="125" t="s">
        <v>1251</v>
      </c>
      <c r="D276" s="125"/>
      <c r="E276" s="20"/>
      <c r="F276" s="126">
        <v>0</v>
      </c>
      <c r="G276" s="20"/>
      <c r="H276" s="49"/>
    </row>
    <row r="277" spans="1:8" ht="15" customHeight="1" x14ac:dyDescent="0.25">
      <c r="A277" s="120"/>
      <c r="B277" s="125" t="s">
        <v>1252</v>
      </c>
      <c r="C277" s="125" t="s">
        <v>1253</v>
      </c>
      <c r="D277" s="125"/>
      <c r="E277" s="20"/>
      <c r="F277" s="126">
        <v>0</v>
      </c>
      <c r="G277" s="20"/>
      <c r="H277" s="49"/>
    </row>
    <row r="278" spans="1:8" ht="15" customHeight="1" x14ac:dyDescent="0.25">
      <c r="A278" s="120"/>
      <c r="B278" s="125" t="s">
        <v>1254</v>
      </c>
      <c r="C278" s="125" t="s">
        <v>1255</v>
      </c>
      <c r="D278" s="125"/>
      <c r="E278" s="20"/>
      <c r="F278" s="126">
        <v>0</v>
      </c>
      <c r="G278" s="20"/>
      <c r="H278" s="49"/>
    </row>
    <row r="279" spans="1:8" ht="15" customHeight="1" x14ac:dyDescent="0.25">
      <c r="A279" s="120"/>
      <c r="B279" s="125" t="s">
        <v>1256</v>
      </c>
      <c r="C279" s="125" t="s">
        <v>1257</v>
      </c>
      <c r="D279" s="125"/>
      <c r="E279" s="20"/>
      <c r="F279" s="126">
        <v>0</v>
      </c>
      <c r="G279" s="20"/>
      <c r="H279" s="49"/>
    </row>
    <row r="280" spans="1:8" ht="51" x14ac:dyDescent="0.25">
      <c r="A280" s="119" t="s">
        <v>758</v>
      </c>
      <c r="B280" s="119" t="s">
        <v>368</v>
      </c>
      <c r="C280" s="124"/>
      <c r="D280" s="127">
        <v>56360</v>
      </c>
      <c r="E280" s="127">
        <v>56360</v>
      </c>
      <c r="F280" s="127">
        <v>47088.49</v>
      </c>
      <c r="G280" s="124"/>
      <c r="H280" s="49"/>
    </row>
    <row r="281" spans="1:8" ht="15" customHeight="1" x14ac:dyDescent="0.25">
      <c r="A281" s="120"/>
      <c r="B281" s="125" t="s">
        <v>1258</v>
      </c>
      <c r="C281" s="125" t="s">
        <v>368</v>
      </c>
      <c r="D281" s="125"/>
      <c r="E281" s="20"/>
      <c r="F281" s="126">
        <v>47088.49</v>
      </c>
      <c r="G281" s="20"/>
      <c r="H281" s="49"/>
    </row>
    <row r="282" spans="1:8" ht="15" customHeight="1" x14ac:dyDescent="0.25">
      <c r="A282" s="120"/>
      <c r="B282" s="125" t="s">
        <v>1259</v>
      </c>
      <c r="C282" s="125" t="s">
        <v>1260</v>
      </c>
      <c r="D282" s="125"/>
      <c r="E282" s="20"/>
      <c r="F282" s="126">
        <v>0</v>
      </c>
      <c r="G282" s="20"/>
      <c r="H282" s="49"/>
    </row>
    <row r="283" spans="1:8" ht="15" customHeight="1" x14ac:dyDescent="0.25">
      <c r="A283" s="120"/>
      <c r="B283" s="125" t="s">
        <v>1261</v>
      </c>
      <c r="C283" s="125" t="s">
        <v>1262</v>
      </c>
      <c r="D283" s="125"/>
      <c r="E283" s="20"/>
      <c r="F283" s="126">
        <v>0</v>
      </c>
      <c r="G283" s="20"/>
      <c r="H283" s="49"/>
    </row>
    <row r="284" spans="1:8" ht="15" customHeight="1" x14ac:dyDescent="0.25">
      <c r="A284" s="120"/>
      <c r="B284" s="125" t="s">
        <v>1263</v>
      </c>
      <c r="C284" s="125" t="s">
        <v>1264</v>
      </c>
      <c r="D284" s="125"/>
      <c r="E284" s="20"/>
      <c r="F284" s="126">
        <v>0</v>
      </c>
      <c r="G284" s="20"/>
      <c r="H284" s="49"/>
    </row>
    <row r="285" spans="1:8" ht="15" customHeight="1" x14ac:dyDescent="0.25">
      <c r="A285" s="120"/>
      <c r="B285" s="125" t="s">
        <v>1265</v>
      </c>
      <c r="C285" s="125" t="s">
        <v>1266</v>
      </c>
      <c r="D285" s="125"/>
      <c r="E285" s="20"/>
      <c r="F285" s="126">
        <v>0</v>
      </c>
      <c r="G285" s="20"/>
      <c r="H285" s="49"/>
    </row>
    <row r="286" spans="1:8" ht="15" customHeight="1" x14ac:dyDescent="0.25">
      <c r="A286" s="120"/>
      <c r="B286" s="125" t="s">
        <v>1267</v>
      </c>
      <c r="C286" s="125" t="s">
        <v>1268</v>
      </c>
      <c r="D286" s="125"/>
      <c r="E286" s="20"/>
      <c r="F286" s="126">
        <v>0</v>
      </c>
      <c r="G286" s="20"/>
      <c r="H286" s="49"/>
    </row>
    <row r="287" spans="1:8" ht="15" customHeight="1" x14ac:dyDescent="0.25">
      <c r="A287" s="120"/>
      <c r="B287" s="125" t="s">
        <v>1269</v>
      </c>
      <c r="C287" s="125" t="s">
        <v>1270</v>
      </c>
      <c r="D287" s="125"/>
      <c r="E287" s="20"/>
      <c r="F287" s="126">
        <v>0</v>
      </c>
      <c r="G287" s="20"/>
      <c r="H287" s="49"/>
    </row>
    <row r="288" spans="1:8" ht="15" customHeight="1" x14ac:dyDescent="0.25">
      <c r="A288" s="120"/>
      <c r="B288" s="125" t="s">
        <v>1271</v>
      </c>
      <c r="C288" s="125" t="s">
        <v>1272</v>
      </c>
      <c r="D288" s="125"/>
      <c r="E288" s="20"/>
      <c r="F288" s="126">
        <v>0</v>
      </c>
      <c r="G288" s="20"/>
      <c r="H288" s="49"/>
    </row>
    <row r="289" spans="1:8" ht="15" customHeight="1" x14ac:dyDescent="0.25">
      <c r="A289" s="120"/>
      <c r="B289" s="125" t="s">
        <v>1273</v>
      </c>
      <c r="C289" s="125" t="s">
        <v>1274</v>
      </c>
      <c r="D289" s="125"/>
      <c r="E289" s="20"/>
      <c r="F289" s="126">
        <v>0</v>
      </c>
      <c r="G289" s="20"/>
      <c r="H289" s="49"/>
    </row>
    <row r="290" spans="1:8" x14ac:dyDescent="0.25">
      <c r="A290" s="120"/>
      <c r="B290" s="125" t="s">
        <v>1275</v>
      </c>
      <c r="C290" s="125" t="s">
        <v>1276</v>
      </c>
      <c r="D290" s="125"/>
      <c r="E290" s="20"/>
      <c r="F290" s="126">
        <v>0</v>
      </c>
      <c r="G290" s="20"/>
      <c r="H290" s="49"/>
    </row>
    <row r="291" spans="1:8" ht="51" x14ac:dyDescent="0.25">
      <c r="A291" s="119" t="s">
        <v>759</v>
      </c>
      <c r="B291" s="119" t="s">
        <v>377</v>
      </c>
      <c r="C291" s="124"/>
      <c r="D291" s="127">
        <v>48227</v>
      </c>
      <c r="E291" s="127">
        <v>48227</v>
      </c>
      <c r="F291" s="127">
        <v>30486.41</v>
      </c>
      <c r="G291" s="124"/>
      <c r="H291" s="49"/>
    </row>
    <row r="292" spans="1:8" ht="15" customHeight="1" x14ac:dyDescent="0.25">
      <c r="A292" s="120"/>
      <c r="B292" s="125" t="s">
        <v>1277</v>
      </c>
      <c r="C292" s="125" t="s">
        <v>1278</v>
      </c>
      <c r="D292" s="125"/>
      <c r="E292" s="20"/>
      <c r="F292" s="126">
        <v>30486.41</v>
      </c>
      <c r="G292" s="20"/>
      <c r="H292" s="49"/>
    </row>
    <row r="293" spans="1:8" ht="15" customHeight="1" x14ac:dyDescent="0.25">
      <c r="A293" s="120"/>
      <c r="B293" s="125" t="s">
        <v>1279</v>
      </c>
      <c r="C293" s="125" t="s">
        <v>1280</v>
      </c>
      <c r="D293" s="125"/>
      <c r="E293" s="20"/>
      <c r="F293" s="126">
        <v>0</v>
      </c>
      <c r="G293" s="20"/>
      <c r="H293" s="49"/>
    </row>
    <row r="294" spans="1:8" ht="15" customHeight="1" x14ac:dyDescent="0.25">
      <c r="A294" s="120"/>
      <c r="B294" s="125" t="s">
        <v>1281</v>
      </c>
      <c r="C294" s="125" t="s">
        <v>1280</v>
      </c>
      <c r="D294" s="125"/>
      <c r="E294" s="20"/>
      <c r="F294" s="126">
        <v>0</v>
      </c>
      <c r="G294" s="20"/>
      <c r="H294" s="49"/>
    </row>
    <row r="295" spans="1:8" ht="15" customHeight="1" x14ac:dyDescent="0.25">
      <c r="A295" s="120"/>
      <c r="B295" s="125" t="s">
        <v>1282</v>
      </c>
      <c r="C295" s="125" t="s">
        <v>1283</v>
      </c>
      <c r="D295" s="125"/>
      <c r="E295" s="20"/>
      <c r="F295" s="126">
        <v>0</v>
      </c>
      <c r="G295" s="20"/>
      <c r="H295" s="49"/>
    </row>
    <row r="296" spans="1:8" ht="15" customHeight="1" x14ac:dyDescent="0.25">
      <c r="A296" s="120"/>
      <c r="B296" s="125" t="s">
        <v>1284</v>
      </c>
      <c r="C296" s="125" t="s">
        <v>1285</v>
      </c>
      <c r="D296" s="125"/>
      <c r="E296" s="20"/>
      <c r="F296" s="126">
        <v>0</v>
      </c>
      <c r="G296" s="20"/>
      <c r="H296" s="49"/>
    </row>
    <row r="297" spans="1:8" x14ac:dyDescent="0.25">
      <c r="A297" s="120"/>
      <c r="B297" s="125" t="s">
        <v>1286</v>
      </c>
      <c r="C297" s="125" t="s">
        <v>1287</v>
      </c>
      <c r="D297" s="125"/>
      <c r="E297" s="20"/>
      <c r="F297" s="126">
        <v>0</v>
      </c>
      <c r="G297" s="20"/>
      <c r="H297" s="49"/>
    </row>
    <row r="298" spans="1:8" x14ac:dyDescent="0.25">
      <c r="A298" s="120"/>
      <c r="B298" s="125" t="s">
        <v>1288</v>
      </c>
      <c r="C298" s="125" t="s">
        <v>1289</v>
      </c>
      <c r="D298" s="125"/>
      <c r="E298" s="20"/>
      <c r="F298" s="126">
        <v>0</v>
      </c>
      <c r="G298" s="20"/>
      <c r="H298" s="49"/>
    </row>
    <row r="299" spans="1:8" ht="38.25" x14ac:dyDescent="0.25">
      <c r="A299" s="119" t="s">
        <v>760</v>
      </c>
      <c r="B299" s="119" t="s">
        <v>385</v>
      </c>
      <c r="C299" s="124"/>
      <c r="D299" s="127">
        <v>45</v>
      </c>
      <c r="E299" s="127">
        <v>45</v>
      </c>
      <c r="F299" s="127">
        <v>514.13</v>
      </c>
      <c r="G299" s="124"/>
      <c r="H299" s="49"/>
    </row>
    <row r="300" spans="1:8" x14ac:dyDescent="0.25">
      <c r="A300" s="120"/>
      <c r="B300" s="125" t="s">
        <v>1290</v>
      </c>
      <c r="C300" s="125" t="s">
        <v>1291</v>
      </c>
      <c r="D300" s="125"/>
      <c r="E300" s="20"/>
      <c r="F300" s="126">
        <v>0</v>
      </c>
      <c r="G300" s="20"/>
      <c r="H300" s="49"/>
    </row>
    <row r="301" spans="1:8" ht="15" customHeight="1" x14ac:dyDescent="0.25">
      <c r="A301" s="120"/>
      <c r="B301" s="125" t="s">
        <v>1292</v>
      </c>
      <c r="C301" s="125" t="s">
        <v>1293</v>
      </c>
      <c r="D301" s="125"/>
      <c r="E301" s="20"/>
      <c r="F301" s="126">
        <v>0</v>
      </c>
      <c r="G301" s="20"/>
      <c r="H301" s="49"/>
    </row>
    <row r="302" spans="1:8" x14ac:dyDescent="0.25">
      <c r="A302" s="120"/>
      <c r="B302" s="125" t="s">
        <v>1294</v>
      </c>
      <c r="C302" s="125" t="s">
        <v>1295</v>
      </c>
      <c r="D302" s="125"/>
      <c r="E302" s="20"/>
      <c r="F302" s="126">
        <v>0</v>
      </c>
      <c r="G302" s="20"/>
      <c r="H302" s="49"/>
    </row>
    <row r="303" spans="1:8" ht="15" customHeight="1" x14ac:dyDescent="0.25">
      <c r="A303" s="120"/>
      <c r="B303" s="125" t="s">
        <v>1296</v>
      </c>
      <c r="C303" s="125" t="s">
        <v>1297</v>
      </c>
      <c r="D303" s="125"/>
      <c r="E303" s="20"/>
      <c r="F303" s="126">
        <v>0</v>
      </c>
      <c r="G303" s="20"/>
      <c r="H303" s="49"/>
    </row>
    <row r="304" spans="1:8" ht="15" customHeight="1" x14ac:dyDescent="0.25">
      <c r="A304" s="120"/>
      <c r="B304" s="125" t="s">
        <v>1298</v>
      </c>
      <c r="C304" s="125" t="s">
        <v>1299</v>
      </c>
      <c r="D304" s="125"/>
      <c r="E304" s="20"/>
      <c r="F304" s="126">
        <v>0</v>
      </c>
      <c r="G304" s="20"/>
      <c r="H304" s="49"/>
    </row>
    <row r="305" spans="1:8" ht="15" customHeight="1" x14ac:dyDescent="0.25">
      <c r="A305" s="120"/>
      <c r="B305" s="125" t="s">
        <v>1300</v>
      </c>
      <c r="C305" s="125" t="s">
        <v>1301</v>
      </c>
      <c r="D305" s="125"/>
      <c r="E305" s="20"/>
      <c r="F305" s="126">
        <v>514.13</v>
      </c>
      <c r="G305" s="20"/>
      <c r="H305" s="49"/>
    </row>
    <row r="306" spans="1:8" ht="25.5" x14ac:dyDescent="0.25">
      <c r="A306" s="119" t="s">
        <v>761</v>
      </c>
      <c r="B306" s="119" t="s">
        <v>393</v>
      </c>
      <c r="C306" s="124"/>
      <c r="D306" s="127">
        <v>459</v>
      </c>
      <c r="E306" s="127">
        <v>459</v>
      </c>
      <c r="F306" s="127">
        <v>145.76</v>
      </c>
      <c r="G306" s="124"/>
      <c r="H306" s="49"/>
    </row>
    <row r="307" spans="1:8" x14ac:dyDescent="0.25">
      <c r="A307" s="120"/>
      <c r="B307" s="125" t="s">
        <v>933</v>
      </c>
      <c r="C307" s="125" t="s">
        <v>934</v>
      </c>
      <c r="D307" s="125"/>
      <c r="E307" s="20"/>
      <c r="F307" s="126">
        <v>145.76</v>
      </c>
      <c r="G307" s="20"/>
      <c r="H307" s="49"/>
    </row>
    <row r="308" spans="1:8" x14ac:dyDescent="0.25">
      <c r="A308" s="120"/>
      <c r="B308" s="125" t="s">
        <v>935</v>
      </c>
      <c r="C308" s="125" t="s">
        <v>936</v>
      </c>
      <c r="D308" s="125"/>
      <c r="E308" s="20"/>
      <c r="F308" s="126">
        <v>0</v>
      </c>
      <c r="G308" s="20"/>
      <c r="H308" s="49"/>
    </row>
    <row r="309" spans="1:8" ht="25.5" x14ac:dyDescent="0.25">
      <c r="A309" s="119" t="s">
        <v>762</v>
      </c>
      <c r="B309" s="119" t="s">
        <v>605</v>
      </c>
      <c r="C309" s="124"/>
      <c r="D309" s="127">
        <v>1109</v>
      </c>
      <c r="E309" s="127">
        <v>1109</v>
      </c>
      <c r="F309" s="127">
        <v>0</v>
      </c>
      <c r="G309" s="124"/>
      <c r="H309" s="49"/>
    </row>
    <row r="310" spans="1:8" x14ac:dyDescent="0.25">
      <c r="A310" s="120"/>
      <c r="B310" s="125" t="s">
        <v>994</v>
      </c>
      <c r="C310" s="125" t="s">
        <v>995</v>
      </c>
      <c r="D310" s="125"/>
      <c r="E310" s="20"/>
      <c r="F310" s="126">
        <v>0</v>
      </c>
      <c r="G310" s="20"/>
      <c r="H310" s="49"/>
    </row>
    <row r="311" spans="1:8" x14ac:dyDescent="0.25">
      <c r="A311" s="120"/>
      <c r="B311" s="125" t="s">
        <v>996</v>
      </c>
      <c r="C311" s="125" t="s">
        <v>997</v>
      </c>
      <c r="D311" s="125"/>
      <c r="E311" s="20"/>
      <c r="F311" s="126">
        <v>0</v>
      </c>
      <c r="G311" s="20"/>
      <c r="H311" s="49"/>
    </row>
    <row r="312" spans="1:8" x14ac:dyDescent="0.25">
      <c r="A312" s="120"/>
      <c r="B312" s="125" t="s">
        <v>998</v>
      </c>
      <c r="C312" s="125" t="s">
        <v>999</v>
      </c>
      <c r="D312" s="125"/>
      <c r="E312" s="20"/>
      <c r="F312" s="126">
        <v>0</v>
      </c>
      <c r="G312" s="20"/>
      <c r="H312" s="49"/>
    </row>
    <row r="313" spans="1:8" ht="38.25" x14ac:dyDescent="0.25">
      <c r="A313" s="119" t="s">
        <v>763</v>
      </c>
      <c r="B313" s="119" t="s">
        <v>617</v>
      </c>
      <c r="C313" s="124"/>
      <c r="D313" s="127">
        <v>470</v>
      </c>
      <c r="E313" s="127">
        <v>470</v>
      </c>
      <c r="F313" s="127">
        <v>0</v>
      </c>
      <c r="G313" s="124"/>
      <c r="H313" s="49"/>
    </row>
    <row r="314" spans="1:8" x14ac:dyDescent="0.25">
      <c r="A314" s="120"/>
      <c r="B314" s="125" t="s">
        <v>1302</v>
      </c>
      <c r="C314" s="125" t="s">
        <v>1303</v>
      </c>
      <c r="D314" s="125"/>
      <c r="E314" s="20"/>
      <c r="F314" s="126">
        <v>0</v>
      </c>
      <c r="G314" s="20"/>
      <c r="H314" s="49"/>
    </row>
    <row r="315" spans="1:8" x14ac:dyDescent="0.25">
      <c r="A315" s="120"/>
      <c r="B315" s="125" t="s">
        <v>1304</v>
      </c>
      <c r="C315" s="125" t="s">
        <v>1305</v>
      </c>
      <c r="D315" s="125"/>
      <c r="E315" s="20"/>
      <c r="F315" s="126">
        <v>0</v>
      </c>
      <c r="G315" s="20"/>
      <c r="H315" s="49"/>
    </row>
    <row r="316" spans="1:8" x14ac:dyDescent="0.25">
      <c r="A316" s="120"/>
      <c r="B316" s="125" t="s">
        <v>1306</v>
      </c>
      <c r="C316" s="125" t="s">
        <v>1307</v>
      </c>
      <c r="D316" s="125"/>
      <c r="E316" s="20"/>
      <c r="F316" s="126">
        <v>0</v>
      </c>
      <c r="G316" s="20"/>
      <c r="H316" s="49"/>
    </row>
    <row r="317" spans="1:8" ht="25.5" x14ac:dyDescent="0.25">
      <c r="A317" s="119" t="s">
        <v>765</v>
      </c>
      <c r="B317" s="119" t="s">
        <v>14</v>
      </c>
      <c r="C317" s="124"/>
      <c r="D317" s="127">
        <v>664</v>
      </c>
      <c r="E317" s="127">
        <v>664</v>
      </c>
      <c r="F317" s="127">
        <v>0</v>
      </c>
      <c r="G317" s="124"/>
      <c r="H317" s="49"/>
    </row>
    <row r="318" spans="1:8" x14ac:dyDescent="0.25">
      <c r="A318" s="120"/>
      <c r="B318" s="125" t="s">
        <v>1308</v>
      </c>
      <c r="C318" s="125" t="s">
        <v>1309</v>
      </c>
      <c r="D318" s="125"/>
      <c r="E318" s="20"/>
      <c r="F318" s="126">
        <v>0</v>
      </c>
      <c r="G318" s="20"/>
      <c r="H318" s="49"/>
    </row>
    <row r="319" spans="1:8" ht="15" customHeight="1" x14ac:dyDescent="0.25">
      <c r="A319" s="120"/>
      <c r="B319" s="125" t="s">
        <v>1310</v>
      </c>
      <c r="C319" s="125" t="s">
        <v>1311</v>
      </c>
      <c r="D319" s="125"/>
      <c r="E319" s="20"/>
      <c r="F319" s="126">
        <v>0</v>
      </c>
      <c r="G319" s="20"/>
      <c r="H319" s="49"/>
    </row>
    <row r="320" spans="1:8" ht="15" customHeight="1" x14ac:dyDescent="0.25">
      <c r="A320" s="120"/>
      <c r="B320" s="125" t="s">
        <v>1312</v>
      </c>
      <c r="C320" s="125" t="s">
        <v>1313</v>
      </c>
      <c r="D320" s="125"/>
      <c r="E320" s="20"/>
      <c r="F320" s="126">
        <v>0</v>
      </c>
      <c r="G320" s="20"/>
      <c r="H320" s="49"/>
    </row>
    <row r="321" spans="1:8" ht="15" customHeight="1" x14ac:dyDescent="0.25">
      <c r="A321" s="120"/>
      <c r="B321" s="125" t="s">
        <v>1314</v>
      </c>
      <c r="C321" s="125" t="s">
        <v>1315</v>
      </c>
      <c r="D321" s="125"/>
      <c r="E321" s="20"/>
      <c r="F321" s="126">
        <v>0</v>
      </c>
      <c r="G321" s="20"/>
      <c r="H321" s="49"/>
    </row>
    <row r="322" spans="1:8" ht="15" customHeight="1" x14ac:dyDescent="0.25">
      <c r="A322" s="120"/>
      <c r="B322" s="125" t="s">
        <v>1316</v>
      </c>
      <c r="C322" s="125" t="s">
        <v>1317</v>
      </c>
      <c r="D322" s="125"/>
      <c r="E322" s="20"/>
      <c r="F322" s="126">
        <v>0</v>
      </c>
      <c r="G322" s="20"/>
      <c r="H322" s="49"/>
    </row>
    <row r="323" spans="1:8" ht="15" customHeight="1" x14ac:dyDescent="0.25">
      <c r="A323" s="120"/>
      <c r="B323" s="125" t="s">
        <v>1318</v>
      </c>
      <c r="C323" s="125" t="s">
        <v>1319</v>
      </c>
      <c r="D323" s="125"/>
      <c r="E323" s="20"/>
      <c r="F323" s="126">
        <v>0</v>
      </c>
      <c r="G323" s="20"/>
      <c r="H323" s="49"/>
    </row>
    <row r="324" spans="1:8" x14ac:dyDescent="0.25">
      <c r="A324" s="120"/>
      <c r="B324" s="125" t="s">
        <v>1320</v>
      </c>
      <c r="C324" s="125" t="s">
        <v>1321</v>
      </c>
      <c r="D324" s="125"/>
      <c r="E324" s="20"/>
      <c r="F324" s="126">
        <v>0</v>
      </c>
      <c r="G324" s="20"/>
      <c r="H324" s="49"/>
    </row>
    <row r="325" spans="1:8" ht="15" customHeight="1" x14ac:dyDescent="0.25">
      <c r="A325" s="120"/>
      <c r="B325" s="125" t="s">
        <v>1322</v>
      </c>
      <c r="C325" s="125" t="s">
        <v>1323</v>
      </c>
      <c r="D325" s="125"/>
      <c r="E325" s="20"/>
      <c r="F325" s="126">
        <v>0</v>
      </c>
      <c r="G325" s="20"/>
      <c r="H325" s="49"/>
    </row>
    <row r="326" spans="1:8" ht="15" customHeight="1" x14ac:dyDescent="0.25">
      <c r="A326" s="120"/>
      <c r="B326" s="125" t="s">
        <v>1324</v>
      </c>
      <c r="C326" s="125" t="s">
        <v>1325</v>
      </c>
      <c r="D326" s="125"/>
      <c r="E326" s="20"/>
      <c r="F326" s="126">
        <v>0</v>
      </c>
      <c r="G326" s="20"/>
      <c r="H326" s="49"/>
    </row>
    <row r="327" spans="1:8" x14ac:dyDescent="0.25">
      <c r="A327" s="119" t="s">
        <v>766</v>
      </c>
      <c r="B327" s="119" t="s">
        <v>387</v>
      </c>
      <c r="C327" s="124"/>
      <c r="D327" s="127">
        <v>25000</v>
      </c>
      <c r="E327" s="127">
        <v>25000</v>
      </c>
      <c r="F327" s="127">
        <v>10436.36</v>
      </c>
      <c r="G327" s="124"/>
      <c r="H327" s="49"/>
    </row>
    <row r="328" spans="1:8" x14ac:dyDescent="0.25">
      <c r="A328" s="120"/>
      <c r="B328" s="125" t="s">
        <v>1053</v>
      </c>
      <c r="C328" s="125" t="s">
        <v>1054</v>
      </c>
      <c r="D328" s="125"/>
      <c r="E328" s="20"/>
      <c r="F328" s="126">
        <v>0</v>
      </c>
      <c r="G328" s="20"/>
      <c r="H328" s="49"/>
    </row>
    <row r="329" spans="1:8" x14ac:dyDescent="0.25">
      <c r="A329" s="120"/>
      <c r="B329" s="125" t="s">
        <v>1055</v>
      </c>
      <c r="C329" s="125" t="s">
        <v>1056</v>
      </c>
      <c r="D329" s="125"/>
      <c r="E329" s="20"/>
      <c r="F329" s="126">
        <v>0</v>
      </c>
      <c r="G329" s="20"/>
      <c r="H329" s="49"/>
    </row>
    <row r="330" spans="1:8" x14ac:dyDescent="0.25">
      <c r="A330" s="120"/>
      <c r="B330" s="125" t="s">
        <v>1057</v>
      </c>
      <c r="C330" s="125" t="s">
        <v>1058</v>
      </c>
      <c r="D330" s="125"/>
      <c r="E330" s="20"/>
      <c r="F330" s="126">
        <v>0</v>
      </c>
      <c r="G330" s="20"/>
      <c r="H330" s="49"/>
    </row>
    <row r="331" spans="1:8" x14ac:dyDescent="0.25">
      <c r="A331" s="120"/>
      <c r="B331" s="125" t="s">
        <v>1059</v>
      </c>
      <c r="C331" s="125" t="s">
        <v>1060</v>
      </c>
      <c r="D331" s="125"/>
      <c r="E331" s="20"/>
      <c r="F331" s="126">
        <v>10436.36</v>
      </c>
      <c r="G331" s="20"/>
      <c r="H331" s="49"/>
    </row>
    <row r="332" spans="1:8" x14ac:dyDescent="0.25">
      <c r="A332" s="120"/>
      <c r="B332" s="125" t="s">
        <v>1061</v>
      </c>
      <c r="C332" s="125" t="s">
        <v>1062</v>
      </c>
      <c r="D332" s="125"/>
      <c r="E332" s="20"/>
      <c r="F332" s="126">
        <v>0</v>
      </c>
      <c r="G332" s="20"/>
      <c r="H332" s="49"/>
    </row>
    <row r="333" spans="1:8" x14ac:dyDescent="0.25">
      <c r="A333" s="120"/>
      <c r="B333" s="125" t="s">
        <v>1063</v>
      </c>
      <c r="C333" s="125" t="s">
        <v>1064</v>
      </c>
      <c r="D333" s="125"/>
      <c r="E333" s="20"/>
      <c r="F333" s="126">
        <v>0</v>
      </c>
      <c r="G333" s="20"/>
      <c r="H333" s="49"/>
    </row>
    <row r="334" spans="1:8" x14ac:dyDescent="0.25">
      <c r="A334" s="120"/>
      <c r="B334" s="125" t="s">
        <v>1065</v>
      </c>
      <c r="C334" s="125" t="s">
        <v>1066</v>
      </c>
      <c r="D334" s="125"/>
      <c r="E334" s="20"/>
      <c r="F334" s="126">
        <v>0</v>
      </c>
      <c r="G334" s="20"/>
      <c r="H334" s="49"/>
    </row>
    <row r="335" spans="1:8" ht="25.5" x14ac:dyDescent="0.25">
      <c r="A335" s="119" t="s">
        <v>767</v>
      </c>
      <c r="B335" s="119" t="s">
        <v>401</v>
      </c>
      <c r="C335" s="124"/>
      <c r="D335" s="127">
        <v>796</v>
      </c>
      <c r="E335" s="127">
        <v>796</v>
      </c>
      <c r="F335" s="127">
        <v>0</v>
      </c>
      <c r="G335" s="124"/>
      <c r="H335" s="49"/>
    </row>
    <row r="336" spans="1:8" x14ac:dyDescent="0.25">
      <c r="A336" s="120"/>
      <c r="B336" s="125" t="s">
        <v>937</v>
      </c>
      <c r="C336" s="125" t="s">
        <v>938</v>
      </c>
      <c r="D336" s="125"/>
      <c r="E336" s="20"/>
      <c r="F336" s="126">
        <v>0</v>
      </c>
      <c r="G336" s="20"/>
      <c r="H336" s="49"/>
    </row>
    <row r="337" spans="1:8" x14ac:dyDescent="0.25">
      <c r="A337" s="120"/>
      <c r="B337" s="125" t="s">
        <v>939</v>
      </c>
      <c r="C337" s="125" t="s">
        <v>940</v>
      </c>
      <c r="D337" s="125"/>
      <c r="E337" s="20"/>
      <c r="F337" s="126">
        <v>0</v>
      </c>
      <c r="G337" s="20"/>
      <c r="H337" s="49"/>
    </row>
    <row r="338" spans="1:8" x14ac:dyDescent="0.25">
      <c r="A338" s="120"/>
      <c r="B338" s="125" t="s">
        <v>941</v>
      </c>
      <c r="C338" s="125" t="s">
        <v>942</v>
      </c>
      <c r="D338" s="125"/>
      <c r="E338" s="20"/>
      <c r="F338" s="126">
        <v>0</v>
      </c>
      <c r="G338" s="20"/>
      <c r="H338" s="49"/>
    </row>
    <row r="339" spans="1:8" x14ac:dyDescent="0.25">
      <c r="A339" s="120"/>
      <c r="B339" s="125" t="s">
        <v>943</v>
      </c>
      <c r="C339" s="125" t="s">
        <v>944</v>
      </c>
      <c r="D339" s="125"/>
      <c r="E339" s="20"/>
      <c r="F339" s="126">
        <v>0</v>
      </c>
      <c r="G339" s="20"/>
      <c r="H339" s="49"/>
    </row>
    <row r="340" spans="1:8" ht="15" customHeight="1" x14ac:dyDescent="0.25">
      <c r="A340" s="120"/>
      <c r="B340" s="125" t="s">
        <v>945</v>
      </c>
      <c r="C340" s="125" t="s">
        <v>946</v>
      </c>
      <c r="D340" s="125"/>
      <c r="E340" s="20"/>
      <c r="F340" s="126">
        <v>0</v>
      </c>
      <c r="G340" s="20"/>
      <c r="H340" s="49"/>
    </row>
    <row r="341" spans="1:8" x14ac:dyDescent="0.25">
      <c r="A341" s="119" t="s">
        <v>768</v>
      </c>
      <c r="B341" s="119" t="s">
        <v>429</v>
      </c>
      <c r="C341" s="124"/>
      <c r="D341" s="127">
        <v>66</v>
      </c>
      <c r="E341" s="127">
        <v>66</v>
      </c>
      <c r="F341" s="127">
        <v>25</v>
      </c>
      <c r="G341" s="124"/>
      <c r="H341" s="49"/>
    </row>
    <row r="342" spans="1:8" x14ac:dyDescent="0.25">
      <c r="A342" s="120"/>
      <c r="B342" s="125" t="s">
        <v>1326</v>
      </c>
      <c r="C342" s="125" t="s">
        <v>1327</v>
      </c>
      <c r="D342" s="125"/>
      <c r="E342" s="20"/>
      <c r="F342" s="126">
        <v>25</v>
      </c>
      <c r="G342" s="20"/>
      <c r="H342" s="49"/>
    </row>
    <row r="343" spans="1:8" x14ac:dyDescent="0.25">
      <c r="A343" s="120"/>
      <c r="B343" s="125" t="s">
        <v>1328</v>
      </c>
      <c r="C343" s="125" t="s">
        <v>1329</v>
      </c>
      <c r="D343" s="125"/>
      <c r="E343" s="20"/>
      <c r="F343" s="126">
        <v>0</v>
      </c>
      <c r="G343" s="20"/>
      <c r="H343" s="49"/>
    </row>
    <row r="344" spans="1:8" x14ac:dyDescent="0.25">
      <c r="A344" s="120"/>
      <c r="B344" s="125" t="s">
        <v>1330</v>
      </c>
      <c r="C344" s="125" t="s">
        <v>1331</v>
      </c>
      <c r="D344" s="125"/>
      <c r="E344" s="20"/>
      <c r="F344" s="126">
        <v>0</v>
      </c>
      <c r="G344" s="20"/>
      <c r="H344" s="49"/>
    </row>
    <row r="345" spans="1:8" ht="51" x14ac:dyDescent="0.25">
      <c r="A345" s="119" t="s">
        <v>769</v>
      </c>
      <c r="B345" s="119" t="s">
        <v>735</v>
      </c>
      <c r="C345" s="124"/>
      <c r="D345" s="127">
        <v>1898</v>
      </c>
      <c r="E345" s="127">
        <v>1898</v>
      </c>
      <c r="F345" s="127">
        <v>168.64</v>
      </c>
      <c r="G345" s="124"/>
      <c r="H345" s="49"/>
    </row>
    <row r="346" spans="1:8" ht="15" customHeight="1" x14ac:dyDescent="0.25">
      <c r="A346" s="120"/>
      <c r="B346" s="125" t="s">
        <v>1073</v>
      </c>
      <c r="C346" s="125" t="s">
        <v>1074</v>
      </c>
      <c r="D346" s="125"/>
      <c r="E346" s="20"/>
      <c r="F346" s="126">
        <v>0</v>
      </c>
      <c r="G346" s="20"/>
      <c r="H346" s="49"/>
    </row>
    <row r="347" spans="1:8" ht="15" customHeight="1" x14ac:dyDescent="0.25">
      <c r="A347" s="120"/>
      <c r="B347" s="125" t="s">
        <v>1075</v>
      </c>
      <c r="C347" s="125" t="s">
        <v>735</v>
      </c>
      <c r="D347" s="125"/>
      <c r="E347" s="20"/>
      <c r="F347" s="126">
        <v>168.64</v>
      </c>
      <c r="G347" s="20"/>
      <c r="H347" s="49"/>
    </row>
    <row r="348" spans="1:8" x14ac:dyDescent="0.25">
      <c r="A348" s="120"/>
      <c r="B348" s="125" t="s">
        <v>1076</v>
      </c>
      <c r="C348" s="125" t="s">
        <v>1077</v>
      </c>
      <c r="D348" s="125"/>
      <c r="E348" s="20"/>
      <c r="F348" s="126">
        <v>0</v>
      </c>
      <c r="G348" s="20"/>
      <c r="H348" s="49"/>
    </row>
    <row r="349" spans="1:8" ht="15" customHeight="1" x14ac:dyDescent="0.25">
      <c r="A349" s="120"/>
      <c r="B349" s="125" t="s">
        <v>1078</v>
      </c>
      <c r="C349" s="125" t="s">
        <v>1079</v>
      </c>
      <c r="D349" s="125"/>
      <c r="E349" s="20"/>
      <c r="F349" s="126">
        <v>0</v>
      </c>
      <c r="G349" s="20"/>
      <c r="H349" s="49"/>
    </row>
    <row r="350" spans="1:8" ht="15" customHeight="1" x14ac:dyDescent="0.25">
      <c r="A350" s="120"/>
      <c r="B350" s="125" t="s">
        <v>1080</v>
      </c>
      <c r="C350" s="125" t="s">
        <v>1081</v>
      </c>
      <c r="D350" s="125"/>
      <c r="E350" s="20"/>
      <c r="F350" s="126">
        <v>0</v>
      </c>
      <c r="G350" s="20"/>
      <c r="H350" s="49"/>
    </row>
    <row r="351" spans="1:8" ht="15" customHeight="1" x14ac:dyDescent="0.25">
      <c r="A351" s="120"/>
      <c r="B351" s="125" t="s">
        <v>1082</v>
      </c>
      <c r="C351" s="125" t="s">
        <v>1083</v>
      </c>
      <c r="D351" s="125"/>
      <c r="E351" s="20"/>
      <c r="F351" s="126">
        <v>0</v>
      </c>
      <c r="G351" s="20"/>
      <c r="H351" s="49"/>
    </row>
    <row r="352" spans="1:8" ht="15" customHeight="1" x14ac:dyDescent="0.25">
      <c r="A352" s="120"/>
      <c r="B352" s="125" t="s">
        <v>1084</v>
      </c>
      <c r="C352" s="125" t="s">
        <v>1085</v>
      </c>
      <c r="D352" s="125"/>
      <c r="E352" s="20"/>
      <c r="F352" s="126">
        <v>0</v>
      </c>
      <c r="G352" s="20"/>
      <c r="H352" s="49"/>
    </row>
    <row r="353" spans="1:8" ht="15" customHeight="1" x14ac:dyDescent="0.25">
      <c r="A353" s="120"/>
      <c r="B353" s="125" t="s">
        <v>1086</v>
      </c>
      <c r="C353" s="125" t="s">
        <v>1087</v>
      </c>
      <c r="D353" s="125"/>
      <c r="E353" s="20"/>
      <c r="F353" s="126">
        <v>0</v>
      </c>
      <c r="G353" s="20"/>
      <c r="H353" s="49"/>
    </row>
    <row r="354" spans="1:8" ht="15" customHeight="1" x14ac:dyDescent="0.25">
      <c r="A354" s="120"/>
      <c r="B354" s="125" t="s">
        <v>1088</v>
      </c>
      <c r="C354" s="125" t="s">
        <v>1089</v>
      </c>
      <c r="D354" s="125"/>
      <c r="E354" s="20"/>
      <c r="F354" s="126">
        <v>0</v>
      </c>
      <c r="G354" s="20"/>
      <c r="H354" s="49"/>
    </row>
    <row r="355" spans="1:8" ht="15" customHeight="1" x14ac:dyDescent="0.25">
      <c r="A355" s="120"/>
      <c r="B355" s="125" t="s">
        <v>1090</v>
      </c>
      <c r="C355" s="125" t="s">
        <v>1091</v>
      </c>
      <c r="D355" s="125"/>
      <c r="E355" s="20"/>
      <c r="F355" s="126">
        <v>0</v>
      </c>
      <c r="G355" s="20"/>
      <c r="H355" s="49"/>
    </row>
    <row r="356" spans="1:8" ht="15" customHeight="1" x14ac:dyDescent="0.25">
      <c r="A356" s="120"/>
      <c r="B356" s="125" t="s">
        <v>1092</v>
      </c>
      <c r="C356" s="125" t="s">
        <v>1093</v>
      </c>
      <c r="D356" s="125"/>
      <c r="E356" s="20"/>
      <c r="F356" s="126">
        <v>0</v>
      </c>
      <c r="G356" s="20"/>
      <c r="H356" s="49"/>
    </row>
    <row r="357" spans="1:8" ht="15" customHeight="1" x14ac:dyDescent="0.25">
      <c r="A357" s="120"/>
      <c r="B357" s="125" t="s">
        <v>1094</v>
      </c>
      <c r="C357" s="125" t="s">
        <v>1095</v>
      </c>
      <c r="D357" s="125"/>
      <c r="E357" s="20"/>
      <c r="F357" s="126">
        <v>0</v>
      </c>
      <c r="G357" s="20"/>
      <c r="H357" s="49"/>
    </row>
    <row r="358" spans="1:8" ht="15" customHeight="1" x14ac:dyDescent="0.25">
      <c r="A358" s="120"/>
      <c r="B358" s="125" t="s">
        <v>1096</v>
      </c>
      <c r="C358" s="125" t="s">
        <v>1097</v>
      </c>
      <c r="D358" s="125"/>
      <c r="E358" s="20"/>
      <c r="F358" s="126">
        <v>0</v>
      </c>
      <c r="G358" s="20"/>
      <c r="H358" s="49"/>
    </row>
    <row r="359" spans="1:8" ht="15" customHeight="1" x14ac:dyDescent="0.25">
      <c r="A359" s="120"/>
      <c r="B359" s="125" t="s">
        <v>1098</v>
      </c>
      <c r="C359" s="125" t="s">
        <v>1099</v>
      </c>
      <c r="D359" s="125"/>
      <c r="E359" s="20"/>
      <c r="F359" s="126">
        <v>0</v>
      </c>
      <c r="G359" s="20"/>
      <c r="H359" s="49"/>
    </row>
    <row r="360" spans="1:8" ht="15" customHeight="1" x14ac:dyDescent="0.25">
      <c r="A360" s="120"/>
      <c r="B360" s="125" t="s">
        <v>1100</v>
      </c>
      <c r="C360" s="125" t="s">
        <v>1101</v>
      </c>
      <c r="D360" s="125"/>
      <c r="E360" s="20"/>
      <c r="F360" s="126">
        <v>0</v>
      </c>
      <c r="G360" s="20"/>
      <c r="H360" s="49"/>
    </row>
    <row r="361" spans="1:8" ht="15" customHeight="1" x14ac:dyDescent="0.25">
      <c r="A361" s="120"/>
      <c r="B361" s="125" t="s">
        <v>1102</v>
      </c>
      <c r="C361" s="125" t="s">
        <v>1103</v>
      </c>
      <c r="D361" s="125"/>
      <c r="E361" s="20"/>
      <c r="F361" s="126">
        <v>0</v>
      </c>
      <c r="G361" s="20"/>
      <c r="H361" s="49"/>
    </row>
    <row r="362" spans="1:8" ht="15" customHeight="1" x14ac:dyDescent="0.25">
      <c r="A362" s="120"/>
      <c r="B362" s="125" t="s">
        <v>1104</v>
      </c>
      <c r="C362" s="125" t="s">
        <v>1105</v>
      </c>
      <c r="D362" s="125"/>
      <c r="E362" s="20"/>
      <c r="F362" s="126">
        <v>0</v>
      </c>
      <c r="G362" s="20"/>
      <c r="H362" s="49"/>
    </row>
    <row r="363" spans="1:8" ht="15" customHeight="1" x14ac:dyDescent="0.25">
      <c r="A363" s="120"/>
      <c r="B363" s="125" t="s">
        <v>1106</v>
      </c>
      <c r="C363" s="125" t="s">
        <v>1107</v>
      </c>
      <c r="D363" s="125"/>
      <c r="E363" s="20"/>
      <c r="F363" s="126">
        <v>0</v>
      </c>
      <c r="G363" s="20"/>
      <c r="H363" s="49"/>
    </row>
    <row r="364" spans="1:8" ht="15" customHeight="1" x14ac:dyDescent="0.25">
      <c r="A364" s="120"/>
      <c r="B364" s="125" t="s">
        <v>1108</v>
      </c>
      <c r="C364" s="125" t="s">
        <v>1109</v>
      </c>
      <c r="D364" s="125"/>
      <c r="E364" s="20"/>
      <c r="F364" s="126">
        <v>0</v>
      </c>
      <c r="G364" s="20"/>
      <c r="H364" s="49"/>
    </row>
    <row r="365" spans="1:8" ht="15" customHeight="1" x14ac:dyDescent="0.25">
      <c r="A365" s="120"/>
      <c r="B365" s="125" t="s">
        <v>1110</v>
      </c>
      <c r="C365" s="125" t="s">
        <v>1111</v>
      </c>
      <c r="D365" s="125"/>
      <c r="E365" s="20"/>
      <c r="F365" s="126">
        <v>0</v>
      </c>
      <c r="G365" s="20"/>
      <c r="H365" s="49"/>
    </row>
    <row r="366" spans="1:8" ht="15" customHeight="1" x14ac:dyDescent="0.25">
      <c r="A366" s="120"/>
      <c r="B366" s="125" t="s">
        <v>1112</v>
      </c>
      <c r="C366" s="125" t="s">
        <v>1113</v>
      </c>
      <c r="D366" s="125"/>
      <c r="E366" s="20"/>
      <c r="F366" s="126">
        <v>0</v>
      </c>
      <c r="G366" s="20"/>
      <c r="H366" s="49"/>
    </row>
    <row r="367" spans="1:8" ht="15" customHeight="1" x14ac:dyDescent="0.25">
      <c r="A367" s="120"/>
      <c r="B367" s="125" t="s">
        <v>1114</v>
      </c>
      <c r="C367" s="125" t="s">
        <v>1115</v>
      </c>
      <c r="D367" s="125"/>
      <c r="E367" s="20"/>
      <c r="F367" s="126">
        <v>0</v>
      </c>
      <c r="G367" s="20"/>
      <c r="H367" s="49"/>
    </row>
    <row r="368" spans="1:8" ht="15" customHeight="1" x14ac:dyDescent="0.25">
      <c r="A368" s="120"/>
      <c r="B368" s="125" t="s">
        <v>1116</v>
      </c>
      <c r="C368" s="125" t="s">
        <v>1117</v>
      </c>
      <c r="D368" s="125"/>
      <c r="E368" s="20"/>
      <c r="F368" s="126">
        <v>0</v>
      </c>
      <c r="G368" s="20"/>
      <c r="H368" s="49"/>
    </row>
    <row r="369" spans="1:8" ht="15" customHeight="1" x14ac:dyDescent="0.25">
      <c r="A369" s="120"/>
      <c r="B369" s="125" t="s">
        <v>1118</v>
      </c>
      <c r="C369" s="125" t="s">
        <v>1119</v>
      </c>
      <c r="D369" s="125"/>
      <c r="E369" s="20"/>
      <c r="F369" s="126">
        <v>0</v>
      </c>
      <c r="G369" s="20"/>
      <c r="H369" s="49"/>
    </row>
    <row r="370" spans="1:8" ht="15" customHeight="1" x14ac:dyDescent="0.25">
      <c r="A370" s="121" t="s">
        <v>1332</v>
      </c>
      <c r="B370" s="122"/>
      <c r="C370" s="122"/>
      <c r="D370" s="122"/>
      <c r="E370" s="122"/>
      <c r="F370" s="122"/>
      <c r="G370" s="121">
        <v>3920</v>
      </c>
      <c r="H370" s="122"/>
    </row>
    <row r="371" spans="1:8" ht="15" customHeight="1" x14ac:dyDescent="0.25">
      <c r="A371" s="114"/>
      <c r="B371" s="114"/>
      <c r="C371" s="114"/>
      <c r="D371" s="114"/>
      <c r="E371" s="128" t="s">
        <v>929</v>
      </c>
      <c r="F371" s="114">
        <v>807.05</v>
      </c>
      <c r="G371" s="123"/>
      <c r="H371" s="49"/>
    </row>
    <row r="372" spans="1:8" x14ac:dyDescent="0.25">
      <c r="A372" s="119" t="s">
        <v>1333</v>
      </c>
      <c r="B372" s="119" t="s">
        <v>12</v>
      </c>
      <c r="C372" s="124"/>
      <c r="D372" s="127">
        <v>3424</v>
      </c>
      <c r="E372" s="127">
        <v>3424</v>
      </c>
      <c r="F372" s="127">
        <v>3920</v>
      </c>
      <c r="G372" s="124"/>
      <c r="H372" s="49"/>
    </row>
    <row r="373" spans="1:8" x14ac:dyDescent="0.25">
      <c r="A373" s="120"/>
      <c r="B373" s="125" t="s">
        <v>1334</v>
      </c>
      <c r="C373" s="125" t="s">
        <v>1335</v>
      </c>
      <c r="D373" s="125"/>
      <c r="E373" s="20"/>
      <c r="F373" s="126">
        <v>3920</v>
      </c>
      <c r="G373" s="20"/>
      <c r="H373" s="49"/>
    </row>
    <row r="374" spans="1:8" ht="15" customHeight="1" x14ac:dyDescent="0.25">
      <c r="A374" s="120"/>
      <c r="B374" s="125" t="s">
        <v>1336</v>
      </c>
      <c r="C374" s="125" t="s">
        <v>1337</v>
      </c>
      <c r="D374" s="125"/>
      <c r="E374" s="20"/>
      <c r="F374" s="126">
        <v>0</v>
      </c>
      <c r="G374" s="20"/>
      <c r="H374" s="49"/>
    </row>
    <row r="375" spans="1:8" x14ac:dyDescent="0.25">
      <c r="A375" s="120"/>
      <c r="B375" s="125" t="s">
        <v>1338</v>
      </c>
      <c r="C375" s="125" t="s">
        <v>1339</v>
      </c>
      <c r="D375" s="125"/>
      <c r="E375" s="20"/>
      <c r="F375" s="126">
        <v>0</v>
      </c>
      <c r="G375" s="20"/>
      <c r="H375" s="49"/>
    </row>
    <row r="376" spans="1:8" x14ac:dyDescent="0.25">
      <c r="A376" s="119" t="s">
        <v>752</v>
      </c>
      <c r="B376" s="119" t="s">
        <v>389</v>
      </c>
      <c r="C376" s="124"/>
      <c r="D376" s="127">
        <v>133</v>
      </c>
      <c r="E376" s="127">
        <v>133</v>
      </c>
      <c r="F376" s="127">
        <v>0</v>
      </c>
      <c r="G376" s="124"/>
      <c r="H376" s="49"/>
    </row>
    <row r="377" spans="1:8" x14ac:dyDescent="0.25">
      <c r="A377" s="120"/>
      <c r="B377" s="125" t="s">
        <v>1340</v>
      </c>
      <c r="C377" s="125" t="s">
        <v>1341</v>
      </c>
      <c r="D377" s="125"/>
      <c r="E377" s="20"/>
      <c r="F377" s="126">
        <v>0</v>
      </c>
      <c r="G377" s="20"/>
      <c r="H377" s="49"/>
    </row>
    <row r="378" spans="1:8" x14ac:dyDescent="0.25">
      <c r="A378" s="120"/>
      <c r="B378" s="125" t="s">
        <v>1342</v>
      </c>
      <c r="C378" s="125" t="s">
        <v>1343</v>
      </c>
      <c r="D378" s="125"/>
      <c r="E378" s="20"/>
      <c r="F378" s="126">
        <v>0</v>
      </c>
      <c r="G378" s="20"/>
      <c r="H378" s="49"/>
    </row>
    <row r="379" spans="1:8" x14ac:dyDescent="0.25">
      <c r="A379" s="120"/>
      <c r="B379" s="125" t="s">
        <v>1344</v>
      </c>
      <c r="C379" s="125" t="s">
        <v>1345</v>
      </c>
      <c r="D379" s="125"/>
      <c r="E379" s="20"/>
      <c r="F379" s="126">
        <v>0</v>
      </c>
      <c r="G379" s="20"/>
      <c r="H379" s="49"/>
    </row>
    <row r="380" spans="1:8" x14ac:dyDescent="0.25">
      <c r="A380" s="120"/>
      <c r="B380" s="125" t="s">
        <v>1346</v>
      </c>
      <c r="C380" s="125" t="s">
        <v>1347</v>
      </c>
      <c r="D380" s="125"/>
      <c r="E380" s="20"/>
      <c r="F380" s="126">
        <v>0</v>
      </c>
      <c r="G380" s="20"/>
      <c r="H380" s="49"/>
    </row>
    <row r="381" spans="1:8" ht="15" customHeight="1" x14ac:dyDescent="0.25">
      <c r="A381" s="120"/>
      <c r="B381" s="125" t="s">
        <v>1348</v>
      </c>
      <c r="C381" s="125" t="s">
        <v>1349</v>
      </c>
      <c r="D381" s="125"/>
      <c r="E381" s="20"/>
      <c r="F381" s="126">
        <v>0</v>
      </c>
      <c r="G381" s="20"/>
      <c r="H381" s="49"/>
    </row>
    <row r="382" spans="1:8" ht="25.5" x14ac:dyDescent="0.25">
      <c r="A382" s="119" t="s">
        <v>753</v>
      </c>
      <c r="B382" s="119" t="s">
        <v>393</v>
      </c>
      <c r="C382" s="124"/>
      <c r="D382" s="127">
        <v>265</v>
      </c>
      <c r="E382" s="127">
        <v>265</v>
      </c>
      <c r="F382" s="127">
        <v>0</v>
      </c>
      <c r="G382" s="124"/>
      <c r="H382" s="49"/>
    </row>
    <row r="383" spans="1:8" x14ac:dyDescent="0.25">
      <c r="A383" s="120"/>
      <c r="B383" s="125" t="s">
        <v>933</v>
      </c>
      <c r="C383" s="125" t="s">
        <v>934</v>
      </c>
      <c r="D383" s="125"/>
      <c r="E383" s="20"/>
      <c r="F383" s="126">
        <v>0</v>
      </c>
      <c r="G383" s="20"/>
      <c r="H383" s="49"/>
    </row>
    <row r="384" spans="1:8" x14ac:dyDescent="0.25">
      <c r="A384" s="120"/>
      <c r="B384" s="125" t="s">
        <v>935</v>
      </c>
      <c r="C384" s="125" t="s">
        <v>936</v>
      </c>
      <c r="D384" s="125"/>
      <c r="E384" s="20"/>
      <c r="F384" s="126">
        <v>0</v>
      </c>
      <c r="G384" s="20"/>
      <c r="H384" s="49"/>
    </row>
    <row r="385" spans="1:8" ht="25.5" x14ac:dyDescent="0.25">
      <c r="A385" s="119" t="s">
        <v>754</v>
      </c>
      <c r="B385" s="119" t="s">
        <v>407</v>
      </c>
      <c r="C385" s="124"/>
      <c r="D385" s="127">
        <v>1566</v>
      </c>
      <c r="E385" s="127">
        <v>1566</v>
      </c>
      <c r="F385" s="127">
        <v>807.05</v>
      </c>
      <c r="G385" s="124"/>
      <c r="H385" s="49"/>
    </row>
    <row r="386" spans="1:8" x14ac:dyDescent="0.25">
      <c r="A386" s="120"/>
      <c r="B386" s="125" t="s">
        <v>978</v>
      </c>
      <c r="C386" s="125" t="s">
        <v>979</v>
      </c>
      <c r="D386" s="125"/>
      <c r="E386" s="20"/>
      <c r="F386" s="126">
        <v>0</v>
      </c>
      <c r="G386" s="20"/>
      <c r="H386" s="49"/>
    </row>
    <row r="387" spans="1:8" x14ac:dyDescent="0.25">
      <c r="A387" s="120"/>
      <c r="B387" s="125" t="s">
        <v>980</v>
      </c>
      <c r="C387" s="125" t="s">
        <v>981</v>
      </c>
      <c r="D387" s="125"/>
      <c r="E387" s="20"/>
      <c r="F387" s="126">
        <v>0</v>
      </c>
      <c r="G387" s="20"/>
      <c r="H387" s="49"/>
    </row>
    <row r="388" spans="1:8" x14ac:dyDescent="0.25">
      <c r="A388" s="120"/>
      <c r="B388" s="125" t="s">
        <v>982</v>
      </c>
      <c r="C388" s="125" t="s">
        <v>983</v>
      </c>
      <c r="D388" s="125"/>
      <c r="E388" s="20"/>
      <c r="F388" s="126">
        <v>0</v>
      </c>
      <c r="G388" s="20"/>
      <c r="H388" s="49"/>
    </row>
    <row r="389" spans="1:8" x14ac:dyDescent="0.25">
      <c r="A389" s="120"/>
      <c r="B389" s="125" t="s">
        <v>984</v>
      </c>
      <c r="C389" s="125" t="s">
        <v>985</v>
      </c>
      <c r="D389" s="125"/>
      <c r="E389" s="20"/>
      <c r="F389" s="126">
        <v>0</v>
      </c>
      <c r="G389" s="20"/>
      <c r="H389" s="49"/>
    </row>
    <row r="390" spans="1:8" x14ac:dyDescent="0.25">
      <c r="A390" s="120"/>
      <c r="B390" s="125" t="s">
        <v>986</v>
      </c>
      <c r="C390" s="125" t="s">
        <v>987</v>
      </c>
      <c r="D390" s="125"/>
      <c r="E390" s="20"/>
      <c r="F390" s="126">
        <v>807.05</v>
      </c>
      <c r="G390" s="20"/>
      <c r="H390" s="49"/>
    </row>
    <row r="391" spans="1:8" x14ac:dyDescent="0.25">
      <c r="A391" s="120"/>
      <c r="B391" s="125" t="s">
        <v>988</v>
      </c>
      <c r="C391" s="125" t="s">
        <v>989</v>
      </c>
      <c r="D391" s="125"/>
      <c r="E391" s="20"/>
      <c r="F391" s="126">
        <v>0</v>
      </c>
      <c r="G391" s="20"/>
      <c r="H391" s="49"/>
    </row>
    <row r="392" spans="1:8" ht="51" x14ac:dyDescent="0.25">
      <c r="A392" s="119" t="s">
        <v>755</v>
      </c>
      <c r="B392" s="119" t="s">
        <v>735</v>
      </c>
      <c r="C392" s="124"/>
      <c r="D392" s="127">
        <v>1460</v>
      </c>
      <c r="E392" s="127">
        <v>1460</v>
      </c>
      <c r="F392" s="127">
        <v>0</v>
      </c>
      <c r="G392" s="124"/>
      <c r="H392" s="49"/>
    </row>
    <row r="393" spans="1:8" ht="15" customHeight="1" x14ac:dyDescent="0.25">
      <c r="A393" s="120"/>
      <c r="B393" s="125" t="s">
        <v>1073</v>
      </c>
      <c r="C393" s="125" t="s">
        <v>1074</v>
      </c>
      <c r="D393" s="125"/>
      <c r="E393" s="20"/>
      <c r="F393" s="126">
        <v>0</v>
      </c>
      <c r="G393" s="20"/>
      <c r="H393" s="49"/>
    </row>
    <row r="394" spans="1:8" ht="15" customHeight="1" x14ac:dyDescent="0.25">
      <c r="A394" s="120"/>
      <c r="B394" s="125" t="s">
        <v>1075</v>
      </c>
      <c r="C394" s="125" t="s">
        <v>735</v>
      </c>
      <c r="D394" s="125"/>
      <c r="E394" s="20"/>
      <c r="F394" s="126">
        <v>0</v>
      </c>
      <c r="G394" s="20"/>
      <c r="H394" s="49"/>
    </row>
    <row r="395" spans="1:8" x14ac:dyDescent="0.25">
      <c r="A395" s="120"/>
      <c r="B395" s="125" t="s">
        <v>1076</v>
      </c>
      <c r="C395" s="125" t="s">
        <v>1077</v>
      </c>
      <c r="D395" s="125"/>
      <c r="E395" s="20"/>
      <c r="F395" s="126">
        <v>0</v>
      </c>
      <c r="G395" s="20"/>
      <c r="H395" s="49"/>
    </row>
    <row r="396" spans="1:8" ht="15" customHeight="1" x14ac:dyDescent="0.25">
      <c r="A396" s="120"/>
      <c r="B396" s="125" t="s">
        <v>1078</v>
      </c>
      <c r="C396" s="125" t="s">
        <v>1079</v>
      </c>
      <c r="D396" s="125"/>
      <c r="E396" s="20"/>
      <c r="F396" s="126">
        <v>0</v>
      </c>
      <c r="G396" s="20"/>
      <c r="H396" s="49"/>
    </row>
    <row r="397" spans="1:8" ht="15" customHeight="1" x14ac:dyDescent="0.25">
      <c r="A397" s="120"/>
      <c r="B397" s="125" t="s">
        <v>1080</v>
      </c>
      <c r="C397" s="125" t="s">
        <v>1081</v>
      </c>
      <c r="D397" s="125"/>
      <c r="E397" s="20"/>
      <c r="F397" s="126">
        <v>0</v>
      </c>
      <c r="G397" s="20"/>
      <c r="H397" s="49"/>
    </row>
    <row r="398" spans="1:8" ht="15" customHeight="1" x14ac:dyDescent="0.25">
      <c r="A398" s="120"/>
      <c r="B398" s="125" t="s">
        <v>1082</v>
      </c>
      <c r="C398" s="125" t="s">
        <v>1083</v>
      </c>
      <c r="D398" s="125"/>
      <c r="E398" s="20"/>
      <c r="F398" s="126">
        <v>0</v>
      </c>
      <c r="G398" s="20"/>
      <c r="H398" s="49"/>
    </row>
    <row r="399" spans="1:8" ht="15" customHeight="1" x14ac:dyDescent="0.25">
      <c r="A399" s="120"/>
      <c r="B399" s="125" t="s">
        <v>1084</v>
      </c>
      <c r="C399" s="125" t="s">
        <v>1085</v>
      </c>
      <c r="D399" s="125"/>
      <c r="E399" s="20"/>
      <c r="F399" s="126">
        <v>0</v>
      </c>
      <c r="G399" s="20"/>
      <c r="H399" s="49"/>
    </row>
    <row r="400" spans="1:8" ht="15" customHeight="1" x14ac:dyDescent="0.25">
      <c r="A400" s="120"/>
      <c r="B400" s="125" t="s">
        <v>1086</v>
      </c>
      <c r="C400" s="125" t="s">
        <v>1087</v>
      </c>
      <c r="D400" s="125"/>
      <c r="E400" s="20"/>
      <c r="F400" s="126">
        <v>0</v>
      </c>
      <c r="G400" s="20"/>
      <c r="H400" s="49"/>
    </row>
    <row r="401" spans="1:8" ht="15" customHeight="1" x14ac:dyDescent="0.25">
      <c r="A401" s="120"/>
      <c r="B401" s="125" t="s">
        <v>1088</v>
      </c>
      <c r="C401" s="125" t="s">
        <v>1089</v>
      </c>
      <c r="D401" s="125"/>
      <c r="E401" s="20"/>
      <c r="F401" s="126">
        <v>0</v>
      </c>
      <c r="G401" s="20"/>
      <c r="H401" s="49"/>
    </row>
    <row r="402" spans="1:8" ht="15" customHeight="1" x14ac:dyDescent="0.25">
      <c r="A402" s="120"/>
      <c r="B402" s="125" t="s">
        <v>1090</v>
      </c>
      <c r="C402" s="125" t="s">
        <v>1091</v>
      </c>
      <c r="D402" s="125"/>
      <c r="E402" s="20"/>
      <c r="F402" s="126">
        <v>0</v>
      </c>
      <c r="G402" s="20"/>
      <c r="H402" s="49"/>
    </row>
    <row r="403" spans="1:8" ht="15" customHeight="1" x14ac:dyDescent="0.25">
      <c r="A403" s="120"/>
      <c r="B403" s="125" t="s">
        <v>1092</v>
      </c>
      <c r="C403" s="125" t="s">
        <v>1093</v>
      </c>
      <c r="D403" s="125"/>
      <c r="E403" s="20"/>
      <c r="F403" s="126">
        <v>0</v>
      </c>
      <c r="G403" s="20"/>
      <c r="H403" s="49"/>
    </row>
    <row r="404" spans="1:8" ht="15" customHeight="1" x14ac:dyDescent="0.25">
      <c r="A404" s="120"/>
      <c r="B404" s="125" t="s">
        <v>1094</v>
      </c>
      <c r="C404" s="125" t="s">
        <v>1095</v>
      </c>
      <c r="D404" s="125"/>
      <c r="E404" s="20"/>
      <c r="F404" s="126">
        <v>0</v>
      </c>
      <c r="G404" s="20"/>
      <c r="H404" s="49"/>
    </row>
    <row r="405" spans="1:8" ht="15" customHeight="1" x14ac:dyDescent="0.25">
      <c r="A405" s="120"/>
      <c r="B405" s="125" t="s">
        <v>1096</v>
      </c>
      <c r="C405" s="125" t="s">
        <v>1097</v>
      </c>
      <c r="D405" s="125"/>
      <c r="E405" s="20"/>
      <c r="F405" s="126">
        <v>0</v>
      </c>
      <c r="G405" s="20"/>
      <c r="H405" s="49"/>
    </row>
    <row r="406" spans="1:8" ht="15" customHeight="1" x14ac:dyDescent="0.25">
      <c r="A406" s="120"/>
      <c r="B406" s="125" t="s">
        <v>1098</v>
      </c>
      <c r="C406" s="125" t="s">
        <v>1099</v>
      </c>
      <c r="D406" s="125"/>
      <c r="E406" s="20"/>
      <c r="F406" s="126">
        <v>0</v>
      </c>
      <c r="G406" s="20"/>
      <c r="H406" s="49"/>
    </row>
    <row r="407" spans="1:8" ht="15" customHeight="1" x14ac:dyDescent="0.25">
      <c r="A407" s="120"/>
      <c r="B407" s="125" t="s">
        <v>1100</v>
      </c>
      <c r="C407" s="125" t="s">
        <v>1101</v>
      </c>
      <c r="D407" s="125"/>
      <c r="E407" s="20"/>
      <c r="F407" s="126">
        <v>0</v>
      </c>
      <c r="G407" s="20"/>
      <c r="H407" s="49"/>
    </row>
    <row r="408" spans="1:8" ht="15" customHeight="1" x14ac:dyDescent="0.25">
      <c r="A408" s="120"/>
      <c r="B408" s="125" t="s">
        <v>1102</v>
      </c>
      <c r="C408" s="125" t="s">
        <v>1103</v>
      </c>
      <c r="D408" s="125"/>
      <c r="E408" s="20"/>
      <c r="F408" s="126">
        <v>0</v>
      </c>
      <c r="G408" s="20"/>
      <c r="H408" s="49"/>
    </row>
    <row r="409" spans="1:8" ht="15" customHeight="1" x14ac:dyDescent="0.25">
      <c r="A409" s="120"/>
      <c r="B409" s="125" t="s">
        <v>1104</v>
      </c>
      <c r="C409" s="125" t="s">
        <v>1105</v>
      </c>
      <c r="D409" s="125"/>
      <c r="E409" s="20"/>
      <c r="F409" s="126">
        <v>0</v>
      </c>
      <c r="G409" s="20"/>
      <c r="H409" s="49"/>
    </row>
    <row r="410" spans="1:8" ht="15" customHeight="1" x14ac:dyDescent="0.25">
      <c r="A410" s="120"/>
      <c r="B410" s="125" t="s">
        <v>1106</v>
      </c>
      <c r="C410" s="125" t="s">
        <v>1107</v>
      </c>
      <c r="D410" s="125"/>
      <c r="E410" s="20"/>
      <c r="F410" s="126">
        <v>0</v>
      </c>
      <c r="G410" s="20"/>
      <c r="H410" s="49"/>
    </row>
    <row r="411" spans="1:8" ht="15" customHeight="1" x14ac:dyDescent="0.25">
      <c r="A411" s="120"/>
      <c r="B411" s="125" t="s">
        <v>1108</v>
      </c>
      <c r="C411" s="125" t="s">
        <v>1109</v>
      </c>
      <c r="D411" s="125"/>
      <c r="E411" s="20"/>
      <c r="F411" s="126">
        <v>0</v>
      </c>
      <c r="G411" s="20"/>
      <c r="H411" s="49"/>
    </row>
    <row r="412" spans="1:8" ht="15" customHeight="1" x14ac:dyDescent="0.25">
      <c r="A412" s="120"/>
      <c r="B412" s="125" t="s">
        <v>1110</v>
      </c>
      <c r="C412" s="125" t="s">
        <v>1111</v>
      </c>
      <c r="D412" s="125"/>
      <c r="E412" s="20"/>
      <c r="F412" s="126">
        <v>0</v>
      </c>
      <c r="G412" s="20"/>
      <c r="H412" s="49"/>
    </row>
    <row r="413" spans="1:8" ht="15" customHeight="1" x14ac:dyDescent="0.25">
      <c r="A413" s="120"/>
      <c r="B413" s="125" t="s">
        <v>1112</v>
      </c>
      <c r="C413" s="125" t="s">
        <v>1113</v>
      </c>
      <c r="D413" s="125"/>
      <c r="E413" s="20"/>
      <c r="F413" s="126">
        <v>0</v>
      </c>
      <c r="G413" s="20"/>
      <c r="H413" s="49"/>
    </row>
    <row r="414" spans="1:8" ht="15" customHeight="1" x14ac:dyDescent="0.25">
      <c r="A414" s="120"/>
      <c r="B414" s="125" t="s">
        <v>1114</v>
      </c>
      <c r="C414" s="125" t="s">
        <v>1115</v>
      </c>
      <c r="D414" s="125"/>
      <c r="E414" s="20"/>
      <c r="F414" s="126">
        <v>0</v>
      </c>
      <c r="G414" s="20"/>
      <c r="H414" s="49"/>
    </row>
    <row r="415" spans="1:8" ht="15" customHeight="1" x14ac:dyDescent="0.25">
      <c r="A415" s="120"/>
      <c r="B415" s="125" t="s">
        <v>1116</v>
      </c>
      <c r="C415" s="125" t="s">
        <v>1117</v>
      </c>
      <c r="D415" s="125"/>
      <c r="E415" s="20"/>
      <c r="F415" s="126">
        <v>0</v>
      </c>
      <c r="G415" s="20"/>
      <c r="H415" s="49"/>
    </row>
    <row r="416" spans="1:8" ht="15" customHeight="1" x14ac:dyDescent="0.25">
      <c r="A416" s="120"/>
      <c r="B416" s="125" t="s">
        <v>1118</v>
      </c>
      <c r="C416" s="125" t="s">
        <v>1119</v>
      </c>
      <c r="D416" s="125"/>
      <c r="E416" s="20"/>
      <c r="F416" s="126">
        <v>0</v>
      </c>
      <c r="G416" s="20"/>
      <c r="H416" s="49"/>
    </row>
  </sheetData>
  <mergeCells count="16">
    <mergeCell ref="C43:D43"/>
    <mergeCell ref="E43:J43"/>
    <mergeCell ref="K43:M43"/>
    <mergeCell ref="N43:P43"/>
    <mergeCell ref="Q43:R43"/>
    <mergeCell ref="C45:D45"/>
    <mergeCell ref="E45:J45"/>
    <mergeCell ref="K45:M45"/>
    <mergeCell ref="N45:P45"/>
    <mergeCell ref="Q45:R45"/>
    <mergeCell ref="A44:J44"/>
    <mergeCell ref="K44:M44"/>
    <mergeCell ref="N44:P44"/>
    <mergeCell ref="Q44:R44"/>
    <mergeCell ref="A6:C6"/>
    <mergeCell ref="A7:C7"/>
  </mergeCell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75923BA35D64CA84837A1A3FF627E" ma:contentTypeVersion="12" ma:contentTypeDescription="Create a new document." ma:contentTypeScope="" ma:versionID="4e41c580042f51765f40facecd2c0dfe">
  <xsd:schema xmlns:xsd="http://www.w3.org/2001/XMLSchema" xmlns:xs="http://www.w3.org/2001/XMLSchema" xmlns:p="http://schemas.microsoft.com/office/2006/metadata/properties" xmlns:ns3="2a90f557-9cff-45cd-823c-2bc50e618414" targetNamespace="http://schemas.microsoft.com/office/2006/metadata/properties" ma:root="true" ma:fieldsID="0609fe6aaf6800b3aeaea6761d29bffd" ns3:_="">
    <xsd:import namespace="2a90f557-9cff-45cd-823c-2bc50e6184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0f557-9cff-45cd-823c-2bc50e618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90f557-9cff-45cd-823c-2bc50e6184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C73D1B-31BD-417A-83FD-65927E519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0f557-9cff-45cd-823c-2bc50e618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74D16C-1B99-4EB9-A898-1E50E723CD6E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2a90f557-9cff-45cd-823c-2bc50e61841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23040C-8488-460B-AA0C-F0119F044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Izvještaj o izvršenju proračuna</vt:lpstr>
      <vt:lpstr> Račun prihoda i rashoda</vt:lpstr>
      <vt:lpstr>Rashodi prema izvorima finan</vt:lpstr>
      <vt:lpstr>Rashodi prema funkcijskoj k </vt:lpstr>
      <vt:lpstr>Račun financiranja</vt:lpstr>
      <vt:lpstr>Izvršenje po programskoj klasif</vt:lpstr>
      <vt:lpstr>'Izvještaj o izvršenju proračuna'!Podrucje_ispisa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2023-08-24T12:14:57Z</cp:lastPrinted>
  <dcterms:created xsi:type="dcterms:W3CDTF">2022-08-12T12:51:27Z</dcterms:created>
  <dcterms:modified xsi:type="dcterms:W3CDTF">2024-07-17T10:55:59Z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  <property fmtid="{D5CDD505-2E9C-101B-9397-08002B2CF9AE}" pid="3" name="ContentTypeId">
    <vt:lpwstr>0x01010088475923BA35D64CA84837A1A3FF627E</vt:lpwstr>
  </property>
</Properties>
</file>